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T-G. Portafolio" sheetId="1" r:id="rId5"/>
    <sheet state="visible" name="01" sheetId="2" r:id="rId6"/>
    <sheet state="visible" name="02" sheetId="3" r:id="rId7"/>
  </sheets>
  <definedNames/>
  <calcPr/>
</workbook>
</file>

<file path=xl/sharedStrings.xml><?xml version="1.0" encoding="utf-8"?>
<sst xmlns="http://schemas.openxmlformats.org/spreadsheetml/2006/main" count="205" uniqueCount="116">
  <si>
    <t>SET INDICADORES GESTIÓN</t>
  </si>
  <si>
    <t>Versión 8.0</t>
  </si>
  <si>
    <t xml:space="preserve">PROCESO: </t>
  </si>
  <si>
    <t>GESTIÓN DE PORTAFOLIO</t>
  </si>
  <si>
    <t>NOMBRE DEL INDICADOR</t>
  </si>
  <si>
    <t>OBJETIVO DEL INDICADOR</t>
  </si>
  <si>
    <t>FORMULA DEL INDICADOR</t>
  </si>
  <si>
    <t>PERIODICIDAD REPORTE</t>
  </si>
  <si>
    <t>TIPO INDICADOR</t>
  </si>
  <si>
    <t>INTERPRETACIÓN SITUACIÓN</t>
  </si>
  <si>
    <t>LINEA BASE</t>
  </si>
  <si>
    <t>META 2026</t>
  </si>
  <si>
    <t>RESULTADOS VIGENCIA 2026</t>
  </si>
  <si>
    <t>OPTIMA</t>
  </si>
  <si>
    <t>ACEPTABLE</t>
  </si>
  <si>
    <t>DEFICIENTE</t>
  </si>
  <si>
    <t>Acum.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</si>
  <si>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</si>
  <si>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</si>
  <si>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</si>
  <si>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</si>
  <si>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</si>
  <si>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</si>
  <si>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</si>
  <si>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</si>
  <si>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</si>
  <si>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</si>
  <si>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</si>
  <si>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</si>
  <si>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IN01</t>
  </si>
  <si>
    <t>Rentabilidad</t>
  </si>
  <si>
    <t>Verificar el grado de ejecución del plan de Compras de la Entidad en lo atinente al cumplimiento de ventas de sumnistros de la entidad programadas para la vigencia fiscal .</t>
  </si>
  <si>
    <t>Egresos / ingresos *100</t>
  </si>
  <si>
    <t>Trimestral</t>
  </si>
  <si>
    <t xml:space="preserve">Eficiencia </t>
  </si>
  <si>
    <t>Entre 16% y 100%</t>
  </si>
  <si>
    <t>Entre 10% y 15%</t>
  </si>
  <si>
    <t>Menor al 10%</t>
  </si>
  <si>
    <r>
      <rPr>
        <rFont val="Tahoma"/>
        <b val="0"/>
        <color theme="1"/>
        <sz val="11.0"/>
      </rPr>
      <t xml:space="preserve">FORMATO: </t>
    </r>
    <r>
      <rPr>
        <rFont val="Tahoma"/>
        <b/>
        <color theme="1"/>
        <sz val="11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</si>
  <si>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</si>
  <si>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Versión 7.0</t>
  </si>
  <si>
    <t>IN02</t>
  </si>
  <si>
    <t>Cumplimiento de presupuesto</t>
  </si>
  <si>
    <t>Verificar la ejecución del prepuesto programado en el plan de Compras de la Entidad en lo atinente al cumplimiento de la ejecucion del presupuesto programado para la vigencia fiscal .</t>
  </si>
  <si>
    <t>Ventas   reales en pesos / ventas presupuestadas en pesos *100</t>
  </si>
  <si>
    <t>Entre 80% y 100%</t>
  </si>
  <si>
    <t>PROCESO</t>
  </si>
  <si>
    <t>Entre 60% y 79%</t>
  </si>
  <si>
    <t>Menor al 59%</t>
  </si>
  <si>
    <t>TIPO DE INDICADOR</t>
  </si>
  <si>
    <t>GESTIÓN DE PROYECTOS</t>
  </si>
  <si>
    <t>GESTIÓN DE OPORTUNIDADES</t>
  </si>
  <si>
    <t>GESTIÓN DE BIENES Y SERVICIOS</t>
  </si>
  <si>
    <t>GESTIÓN JURÍDICA - CONTRATACIÓN</t>
  </si>
  <si>
    <t>TECNOLOGIAS DE LA INFORMACIÓN Y LA COMUNICACIÓN - TIC'S</t>
  </si>
  <si>
    <t>MEJORAMIENTO CONTINUO</t>
  </si>
  <si>
    <t>GESTIÓN DE RECURSOS HUMANOS</t>
  </si>
  <si>
    <t>CÓDIGO DEL INDICADOR</t>
  </si>
  <si>
    <t>GESTIÓN DE SERVICIOS PÚBLICOS</t>
  </si>
  <si>
    <t>GESTIÓN DEL CONOCIMIENTO</t>
  </si>
  <si>
    <t>GESTIÓN FINANCIERA</t>
  </si>
  <si>
    <t>CONTROL INTERNO</t>
  </si>
  <si>
    <t>DIRECCIONAMIENTO ESTRATÉGICO</t>
  </si>
  <si>
    <t>AH-GP-</t>
  </si>
  <si>
    <t>Eficacia</t>
  </si>
  <si>
    <t>Efectividad</t>
  </si>
  <si>
    <t>Mensual</t>
  </si>
  <si>
    <t>Bimensual</t>
  </si>
  <si>
    <t>Cuatrimestral</t>
  </si>
  <si>
    <t>Semestral</t>
  </si>
  <si>
    <t>Anual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</si>
  <si>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</si>
  <si>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</si>
  <si>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</si>
  <si>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</si>
  <si>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</si>
  <si>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</si>
  <si>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</si>
  <si>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</si>
  <si>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</si>
  <si>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%</t>
  </si>
  <si>
    <t>GRUPO DE GESTIÓN DE PORTAFOLIO</t>
  </si>
  <si>
    <t>METODOLOGIA PARA OBTENER LOS DATOS:</t>
  </si>
  <si>
    <t>Reporte generado por el Software de GCI, venta de insumos quimicos, medidores y servicios durante el mes. (se efectua el reporte mensualmente)</t>
  </si>
  <si>
    <t>MEDICIÓN DE DATOS:</t>
  </si>
  <si>
    <t>VIGENCIA 2026</t>
  </si>
  <si>
    <t>MES</t>
  </si>
  <si>
    <t>ACUM</t>
  </si>
  <si>
    <t>META  AÑO 2026</t>
  </si>
  <si>
    <t>RESULTADO</t>
  </si>
  <si>
    <t>VARIABLES</t>
  </si>
  <si>
    <t>Egresos</t>
  </si>
  <si>
    <t>Ventas reales en pesos</t>
  </si>
  <si>
    <t>Ingresos</t>
  </si>
  <si>
    <t>Ventas presupuestadas en pesos</t>
  </si>
  <si>
    <t xml:space="preserve"> </t>
  </si>
  <si>
    <t>RANGOS DE EVALUACIÓN</t>
  </si>
  <si>
    <t>ANÁLISIS GRÁFICO (Tendencia del indicador)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</si>
  <si>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</si>
  <si>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</si>
  <si>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Fecha</t>
  </si>
  <si>
    <t>Informe de ventas generado por el GCI y facturas elaboradas por el Auxiliar Administrativo.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</si>
  <si>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</si>
  <si>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</si>
  <si>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GRUPO DE GESTIÓN DE PROYECTOS</t>
  </si>
  <si>
    <t>GRUPO DE GESTIÓN DE OPORTUNIDADES</t>
  </si>
  <si>
    <t>GRUPO DE GESTIÓN DE BIENES Y SERVICIOS</t>
  </si>
  <si>
    <t>GRUPO DE GESTIÓN JURÍDICA - CONTRATACIÓN</t>
  </si>
  <si>
    <t>GRUPO DE TECNOLOGIAS DE LA INFORMACIÓN Y LA COMUNICACIÓN - TIC'S</t>
  </si>
  <si>
    <t>GRUPO DE MEJORAMIENTO CONTINUO</t>
  </si>
  <si>
    <t>GRUPO DE GESTIÓN DE RECURSOS HUMANOS</t>
  </si>
  <si>
    <t>GRUPO DE GESTIÓN DE SERVICIOS PÚBLICOS</t>
  </si>
  <si>
    <t>GRUPO DE GESTIÓN DEL CONOCIMIENTO</t>
  </si>
  <si>
    <t>GRUPO DE GESTIÓN FINANCIERA</t>
  </si>
  <si>
    <t>GRUPO DE CONTROL INTERNO</t>
  </si>
  <si>
    <t>GRUPO DE DIRECCIONAMIENTO ESTRATÉGICO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</si>
</sst>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%"/>
    <numFmt numFmtId="165" formatCode="_-* #,##0.00\ _€_-;\-* #,##0.00\ _€_-;_-* &quot;-&quot;??\ _€_-;_-@"/>
    <numFmt numFmtId="166" formatCode="#,##0.00_ ;\-#,##0.00\ "/>
    <numFmt numFmtId="167" formatCode="_-* #,##0_-;\-* #,##0_-;_-* &quot;-&quot;_-;_-@"/>
  </numFmts>
  <fonts count="24">
    <font>
      <sz val="11.0"/>
      <color theme="1"/>
      <name val="Calibri"/>
      <scheme val="minor"/>
    </font>
    <font>
      <sz val="11.0"/>
      <color theme="1"/>
      <name val="Calibri"/>
    </font>
    <font/>
    <font>
      <b/>
      <sz val="12.0"/>
      <color theme="1"/>
      <name val="Calibri"/>
    </font>
    <font>
      <b/>
      <sz val="10.0"/>
      <color theme="1"/>
      <name val="Arial"/>
    </font>
    <font>
      <b/>
      <sz val="12.0"/>
      <color theme="1"/>
      <name val="Arial"/>
    </font>
    <font>
      <b/>
      <sz val="8.0"/>
      <color theme="1"/>
      <name val="Arial"/>
    </font>
    <font>
      <b/>
      <sz val="6.0"/>
      <color theme="1"/>
      <name val="Arial"/>
    </font>
    <font>
      <b/>
      <sz val="10.0"/>
      <color theme="1"/>
      <name val="Calibri"/>
    </font>
    <font>
      <b/>
      <sz val="14.0"/>
      <color theme="1"/>
      <name val="Calibri"/>
    </font>
    <font>
      <sz val="8.0"/>
      <color theme="1"/>
      <name val="Calibri"/>
    </font>
    <font>
      <b/>
      <sz val="8.0"/>
      <color rgb="FF000000"/>
      <name val="Arial"/>
    </font>
    <font>
      <sz val="8.0"/>
      <color theme="1"/>
      <name val="Arial"/>
    </font>
    <font>
      <sz val="8.0"/>
      <color rgb="FF000000"/>
      <name val="Arial"/>
    </font>
    <font>
      <sz val="10.0"/>
      <color theme="1"/>
      <name val="Tahoma"/>
    </font>
    <font>
      <b/>
      <sz val="11.0"/>
      <color theme="1"/>
      <name val="Tahoma"/>
    </font>
    <font>
      <b/>
      <sz val="10.0"/>
      <color theme="1"/>
      <name val="Tahoma"/>
    </font>
    <font>
      <sz val="11.0"/>
      <color theme="1"/>
      <name val="Tahoma"/>
    </font>
    <font>
      <sz val="11.0"/>
      <color theme="1"/>
      <name val="Arial"/>
    </font>
    <font>
      <b/>
      <sz val="8.0"/>
      <color theme="1"/>
      <name val="Tahoma"/>
    </font>
    <font>
      <sz val="10.0"/>
      <color theme="1"/>
      <name val="Arial"/>
    </font>
    <font>
      <sz val="8.0"/>
      <color theme="1"/>
      <name val="Tahoma"/>
    </font>
    <font>
      <sz val="9.0"/>
      <color theme="1"/>
      <name val="Tahoma"/>
    </font>
    <font>
      <b/>
      <sz val="9.0"/>
      <color theme="1"/>
      <name val="Tahoma"/>
    </font>
  </fonts>
  <fills count="11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7F7F7F"/>
        <bgColor rgb="FF7F7F7F"/>
      </patternFill>
    </fill>
    <fill>
      <patternFill patternType="solid">
        <fgColor rgb="FF92D050"/>
        <bgColor rgb="FF92D050"/>
      </patternFill>
    </fill>
    <fill>
      <patternFill patternType="solid">
        <fgColor rgb="FFE5DFEC"/>
        <bgColor rgb="FFE5DFEC"/>
      </patternFill>
    </fill>
  </fills>
  <borders count="82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double">
        <color rgb="FF000000"/>
      </left>
      <top/>
      <bottom style="double">
        <color rgb="FF000000"/>
      </bottom>
    </border>
    <border>
      <top/>
      <bottom style="double">
        <color rgb="FF000000"/>
      </bottom>
    </border>
    <border>
      <right/>
      <top/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left/>
      <top style="double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top style="double">
        <color rgb="FF000000"/>
      </top>
      <bottom/>
    </border>
    <border>
      <right/>
      <top style="double">
        <color rgb="FF000000"/>
      </top>
      <bottom/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/>
      <top style="medium">
        <color rgb="FF000000"/>
      </top>
      <bottom/>
    </border>
    <border>
      <right/>
      <top style="medium">
        <color rgb="FF000000"/>
      </top>
      <bottom/>
    </border>
  </borders>
  <cellStyleXfs count="1">
    <xf borderId="0" fillId="0" fontId="0" numFmtId="0" applyAlignment="1" applyFont="1"/>
  </cellStyleXfs>
  <cellXfs count="16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3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2" fontId="4" numFmtId="0" xfId="0" applyAlignment="1" applyBorder="1" applyFill="1" applyFont="1">
      <alignment horizontal="right" shrinkToFit="0" vertical="center" wrapText="1"/>
    </xf>
    <xf borderId="9" fillId="0" fontId="2" numFmtId="0" xfId="0" applyBorder="1" applyFont="1"/>
    <xf borderId="10" fillId="0" fontId="2" numFmtId="0" xfId="0" applyBorder="1" applyFont="1"/>
    <xf borderId="11" fillId="0" fontId="5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2" fontId="6" numFmtId="0" xfId="0" applyAlignment="1" applyBorder="1" applyFill="1" applyFont="1">
      <alignment horizontal="center" shrinkToFit="0" vertical="center" wrapText="1"/>
    </xf>
    <xf borderId="14" fillId="0" fontId="2" numFmtId="0" xfId="0" applyBorder="1" applyFont="1"/>
    <xf borderId="15" fillId="2" fontId="6" numFmtId="0" xfId="0" applyAlignment="1" applyBorder="1" applyFill="1" applyFont="1">
      <alignment horizontal="center" shrinkToFit="0" vertical="center" wrapText="1"/>
    </xf>
    <xf borderId="15" fillId="2" fontId="7" numFmtId="0" xfId="0" applyAlignment="1" applyBorder="1" applyFill="1" applyFont="1">
      <alignment horizontal="center" shrinkToFit="0" textRotation="90" vertical="center" wrapText="1"/>
    </xf>
    <xf borderId="16" fillId="2" fontId="6" numFmtId="0" xfId="0" applyAlignment="1" applyBorder="1" applyFill="1" applyFont="1">
      <alignment horizontal="center" shrinkToFit="0" vertical="center" wrapText="1"/>
    </xf>
    <xf borderId="17" fillId="0" fontId="2" numFmtId="0" xfId="0" applyBorder="1" applyFont="1"/>
    <xf borderId="18" fillId="0" fontId="2" numFmtId="0" xfId="0" applyBorder="1" applyFont="1"/>
    <xf borderId="15" fillId="3" fontId="8" numFmtId="0" xfId="0" applyAlignment="1" applyBorder="1" applyFill="1" applyFont="1">
      <alignment horizontal="center" shrinkToFit="0" textRotation="90" vertical="center" wrapText="1"/>
    </xf>
    <xf borderId="16" fillId="2" fontId="9" numFmtId="0" xfId="0" applyAlignment="1" applyBorder="1" applyFill="1" applyFont="1">
      <alignment horizontal="center" shrinkToFit="0" vertical="center" wrapText="1"/>
    </xf>
    <xf borderId="19" fillId="0" fontId="2" numFmtId="0" xfId="0" applyBorder="1" applyFont="1"/>
    <xf borderId="20" fillId="0" fontId="2" numFmtId="0" xfId="0" applyBorder="1" applyFont="1"/>
    <xf borderId="21" fillId="4" fontId="7" numFmtId="0" xfId="0" applyAlignment="1" applyBorder="1" applyFill="1" applyFont="1">
      <alignment horizontal="center" shrinkToFit="0" vertical="center" wrapText="1"/>
    </xf>
    <xf borderId="21" fillId="5" fontId="7" numFmtId="0" xfId="0" applyAlignment="1" applyBorder="1" applyFill="1" applyFont="1">
      <alignment horizontal="center" shrinkToFit="0" vertical="center" wrapText="1"/>
    </xf>
    <xf borderId="21" fillId="6" fontId="7" numFmtId="0" xfId="0" applyAlignment="1" applyBorder="1" applyFill="1" applyFont="1">
      <alignment horizontal="center" shrinkToFit="0" vertical="center" wrapText="1"/>
    </xf>
    <xf borderId="21" fillId="2" fontId="8" numFmtId="0" xfId="0" applyAlignment="1" applyBorder="1" applyFill="1" applyFont="1">
      <alignment horizontal="center" shrinkToFit="0" textRotation="90" vertical="center" wrapText="1"/>
    </xf>
    <xf borderId="0" fillId="0" fontId="10" numFmtId="0" xfId="0" applyFont="1"/>
    <xf borderId="21" fillId="0" fontId="10" numFmtId="49" xfId="0" applyAlignment="1" applyBorder="1" applyFont="1" applyNumberFormat="1">
      <alignment horizontal="center" vertical="center"/>
    </xf>
    <xf borderId="21" fillId="0" fontId="11" numFmtId="0" xfId="0" applyAlignment="1" applyBorder="1" applyFont="1">
      <alignment shrinkToFit="0" vertical="center" wrapText="1"/>
    </xf>
    <xf borderId="21" fillId="0" fontId="12" numFmtId="0" xfId="0" applyAlignment="1" applyBorder="1" applyFont="1">
      <alignment horizontal="left" shrinkToFit="0" vertical="center" wrapText="1"/>
    </xf>
    <xf borderId="21" fillId="0" fontId="13" numFmtId="0" xfId="0" applyAlignment="1" applyBorder="1" applyFont="1">
      <alignment horizontal="left" shrinkToFit="0" vertical="center" wrapText="1"/>
    </xf>
    <xf borderId="21" fillId="0" fontId="12" numFmtId="0" xfId="0" applyAlignment="1" applyBorder="1" applyFont="1">
      <alignment horizontal="center" shrinkToFit="0" textRotation="90" vertical="center" wrapText="1"/>
    </xf>
    <xf borderId="21" fillId="0" fontId="6" numFmtId="9" xfId="0" applyAlignment="1" applyBorder="1" applyFont="1" applyNumberFormat="1">
      <alignment horizontal="center" shrinkToFit="0" vertical="center" wrapText="1"/>
    </xf>
    <xf borderId="21" fillId="3" fontId="8" numFmtId="164" xfId="0" applyAlignment="1" applyBorder="1" applyFill="1" applyFont="1" applyNumberFormat="1">
      <alignment horizontal="center" shrinkToFit="0" textRotation="90" vertical="center" wrapText="1"/>
    </xf>
    <xf borderId="21" fillId="0" fontId="8" numFmtId="164" xfId="0" applyAlignment="1" applyBorder="1" applyFont="1" applyNumberFormat="1">
      <alignment horizontal="center" shrinkToFit="0" textRotation="90" vertical="center" wrapText="1"/>
    </xf>
    <xf borderId="1" fillId="0" fontId="14" numFmtId="0" xfId="0" applyAlignment="1" applyBorder="1" applyFont="1">
      <alignment horizontal="center" vertical="center"/>
    </xf>
    <xf borderId="1" fillId="7" fontId="14" numFmtId="0" xfId="0" applyAlignment="1" applyBorder="1" applyFill="1" applyFont="1">
      <alignment horizontal="center" vertical="center"/>
    </xf>
    <xf borderId="3" fillId="7" fontId="15" numFmtId="0" xfId="0" applyAlignment="1" applyBorder="1" applyFill="1" applyFont="1">
      <alignment horizontal="center" vertical="center"/>
    </xf>
    <xf borderId="3" fillId="7" fontId="16" numFmtId="0" xfId="0" applyAlignment="1" applyBorder="1" applyFill="1" applyFont="1">
      <alignment horizontal="center" vertical="center"/>
    </xf>
    <xf borderId="0" fillId="0" fontId="14" numFmtId="0" xfId="0" applyAlignment="1" applyFont="1">
      <alignment vertical="center"/>
    </xf>
    <xf borderId="3" fillId="7" fontId="17" numFmtId="0" xfId="0" applyAlignment="1" applyBorder="1" applyFill="1" applyFont="1">
      <alignment horizontal="center" vertical="center"/>
    </xf>
    <xf borderId="3" fillId="7" fontId="14" numFmtId="0" xfId="0" applyAlignment="1" applyBorder="1" applyFill="1" applyFont="1">
      <alignment horizontal="center" vertical="center"/>
    </xf>
    <xf borderId="22" fillId="3" fontId="14" numFmtId="0" xfId="0" applyAlignment="1" applyBorder="1" applyFill="1" applyFont="1">
      <alignment horizontal="left" vertical="center"/>
    </xf>
    <xf borderId="23" fillId="0" fontId="2" numFmtId="0" xfId="0" applyBorder="1" applyFont="1"/>
    <xf borderId="24" fillId="0" fontId="2" numFmtId="0" xfId="0" applyBorder="1" applyFont="1"/>
    <xf borderId="22" fillId="7" fontId="14" numFmtId="0" xfId="0" applyAlignment="1" applyBorder="1" applyFill="1" applyFont="1">
      <alignment horizontal="left" vertical="center"/>
    </xf>
    <xf borderId="25" fillId="3" fontId="16" numFmtId="0" xfId="0" applyAlignment="1" applyBorder="1" applyFill="1" applyFont="1">
      <alignment horizontal="left" vertical="center"/>
    </xf>
    <xf borderId="25" fillId="7" fontId="16" numFmtId="0" xfId="0" applyAlignment="1" applyBorder="1" applyFill="1" applyFont="1">
      <alignment horizontal="left" vertical="center"/>
    </xf>
    <xf borderId="26" fillId="0" fontId="2" numFmtId="0" xfId="0" applyBorder="1" applyFont="1"/>
    <xf borderId="27" fillId="3" fontId="14" numFmtId="0" xfId="0" applyAlignment="1" applyBorder="1" applyFill="1" applyFont="1">
      <alignment horizontal="left" vertical="center"/>
    </xf>
    <xf borderId="28" fillId="3" fontId="16" numFmtId="0" xfId="0" applyAlignment="1" applyBorder="1" applyFill="1" applyFont="1">
      <alignment horizontal="left" vertical="center"/>
    </xf>
    <xf borderId="3" fillId="3" fontId="16" numFmtId="0" xfId="0" applyAlignment="1" applyBorder="1" applyFill="1" applyFont="1">
      <alignment horizontal="left" vertical="center"/>
    </xf>
    <xf borderId="29" fillId="0" fontId="2" numFmtId="0" xfId="0" applyBorder="1" applyFont="1"/>
    <xf borderId="30" fillId="8" fontId="1" numFmtId="0" xfId="0" applyAlignment="1" applyBorder="1" applyFill="1" applyFont="1">
      <alignment horizontal="center"/>
    </xf>
    <xf borderId="31" fillId="0" fontId="2" numFmtId="0" xfId="0" applyBorder="1" applyFont="1"/>
    <xf borderId="32" fillId="0" fontId="2" numFmtId="0" xfId="0" applyBorder="1" applyFont="1"/>
    <xf borderId="33" fillId="0" fontId="2" numFmtId="0" xfId="0" applyBorder="1" applyFont="1"/>
    <xf borderId="34" fillId="0" fontId="2" numFmtId="0" xfId="0" applyBorder="1" applyFont="1"/>
    <xf borderId="0" fillId="0" fontId="18" numFmtId="0" xfId="0" applyFont="1"/>
    <xf borderId="3" fillId="3" fontId="14" numFmtId="0" xfId="0" applyAlignment="1" applyBorder="1" applyFill="1" applyFont="1">
      <alignment horizontal="left" vertical="center"/>
    </xf>
    <xf borderId="35" fillId="3" fontId="14" numFmtId="0" xfId="0" applyAlignment="1" applyBorder="1" applyFill="1" applyFont="1">
      <alignment horizontal="left" vertical="center"/>
    </xf>
    <xf borderId="36" fillId="0" fontId="2" numFmtId="0" xfId="0" applyBorder="1" applyFont="1"/>
    <xf borderId="37" fillId="0" fontId="2" numFmtId="0" xfId="0" applyBorder="1" applyFont="1"/>
    <xf borderId="38" fillId="3" fontId="19" numFmtId="0" xfId="0" applyAlignment="1" applyBorder="1" applyFill="1" applyFont="1">
      <alignment horizontal="right" vertical="center"/>
    </xf>
    <xf borderId="0" fillId="0" fontId="20" numFmtId="0" xfId="0" applyFont="1"/>
    <xf borderId="39" fillId="3" fontId="16" numFmtId="2" xfId="0" applyAlignment="1" applyBorder="1" applyFill="1" applyFont="1" applyNumberFormat="1">
      <alignment horizontal="left" vertical="center"/>
    </xf>
    <xf borderId="40" fillId="0" fontId="2" numFmtId="0" xfId="0" applyBorder="1" applyFont="1"/>
    <xf borderId="41" fillId="9" fontId="19" numFmtId="0" xfId="0" applyAlignment="1" applyBorder="1" applyFill="1" applyFont="1">
      <alignment horizontal="center" shrinkToFit="0" vertical="center" wrapText="1"/>
    </xf>
    <xf borderId="42" fillId="0" fontId="2" numFmtId="0" xfId="0" applyBorder="1" applyFont="1"/>
    <xf borderId="43" fillId="0" fontId="2" numFmtId="0" xfId="0" applyBorder="1" applyFont="1"/>
    <xf borderId="44" fillId="9" fontId="19" numFmtId="0" xfId="0" applyAlignment="1" applyBorder="1" applyFill="1" applyFont="1">
      <alignment horizontal="center" shrinkToFit="0" textRotation="90" vertical="center" wrapText="1"/>
    </xf>
    <xf borderId="45" fillId="9" fontId="19" numFmtId="0" xfId="0" applyAlignment="1" applyBorder="1" applyFill="1" applyFont="1">
      <alignment horizontal="center" shrinkToFit="0" textRotation="90" vertical="center" wrapText="1"/>
    </xf>
    <xf borderId="46" fillId="9" fontId="19" numFmtId="0" xfId="0" applyAlignment="1" applyBorder="1" applyFill="1" applyFont="1">
      <alignment horizontal="center" vertical="center"/>
    </xf>
    <xf borderId="47" fillId="0" fontId="2" numFmtId="0" xfId="0" applyBorder="1" applyFont="1"/>
    <xf borderId="48" fillId="0" fontId="2" numFmtId="0" xfId="0" applyBorder="1" applyFont="1"/>
    <xf borderId="49" fillId="0" fontId="2" numFmtId="0" xfId="0" applyBorder="1" applyFont="1"/>
    <xf borderId="50" fillId="0" fontId="2" numFmtId="0" xfId="0" applyBorder="1" applyFont="1"/>
    <xf borderId="51" fillId="0" fontId="2" numFmtId="0" xfId="0" applyBorder="1" applyFont="1"/>
    <xf borderId="3" fillId="9" fontId="19" numFmtId="0" xfId="0" applyAlignment="1" applyBorder="1" applyFill="1" applyFont="1">
      <alignment horizontal="center" shrinkToFit="0" vertical="center" wrapText="1"/>
    </xf>
    <xf borderId="35" fillId="3" fontId="21" numFmtId="0" xfId="0" applyAlignment="1" applyBorder="1" applyFill="1" applyFont="1">
      <alignment horizontal="left" shrinkToFit="0" vertical="center" wrapText="1"/>
    </xf>
    <xf borderId="52" fillId="0" fontId="21" numFmtId="0" xfId="0" applyAlignment="1" applyBorder="1" applyFont="1">
      <alignment horizontal="center" shrinkToFit="0" vertical="center" wrapText="1"/>
    </xf>
    <xf borderId="53" fillId="3" fontId="21" numFmtId="0" xfId="0" applyAlignment="1" applyBorder="1" applyFill="1" applyFont="1">
      <alignment horizontal="left" shrinkToFit="0" vertical="center" wrapText="1"/>
    </xf>
    <xf borderId="52" fillId="3" fontId="21" numFmtId="9" xfId="0" applyAlignment="1" applyBorder="1" applyFill="1" applyFont="1" applyNumberFormat="1">
      <alignment horizontal="center" shrinkToFit="0" vertical="center" wrapText="1"/>
    </xf>
    <xf borderId="52" fillId="3" fontId="21" numFmtId="0" xfId="0" applyAlignment="1" applyBorder="1" applyFill="1" applyFont="1">
      <alignment horizontal="center" shrinkToFit="0" vertical="center" wrapText="1"/>
    </xf>
    <xf borderId="53" fillId="0" fontId="19" numFmtId="0" xfId="0" applyAlignment="1" applyBorder="1" applyFont="1">
      <alignment horizontal="center" shrinkToFit="0" vertical="center" wrapText="1"/>
    </xf>
    <xf borderId="54" fillId="3" fontId="16" numFmtId="0" xfId="0" applyAlignment="1" applyBorder="1" applyFill="1" applyFont="1">
      <alignment horizontal="left" shrinkToFit="0" vertical="center" wrapText="1"/>
    </xf>
    <xf borderId="55" fillId="0" fontId="2" numFmtId="0" xfId="0" applyBorder="1" applyFont="1"/>
    <xf borderId="56" fillId="0" fontId="2" numFmtId="0" xfId="0" applyBorder="1" applyFont="1"/>
    <xf borderId="57" fillId="0" fontId="17" numFmtId="0" xfId="0" applyAlignment="1" applyBorder="1" applyFont="1">
      <alignment horizontal="left" shrinkToFit="0" vertical="center" wrapText="1"/>
    </xf>
    <xf borderId="57" fillId="0" fontId="14" numFmtId="0" xfId="0" applyAlignment="1" applyBorder="1" applyFont="1">
      <alignment horizontal="left" shrinkToFit="0" vertical="center" wrapText="1"/>
    </xf>
    <xf borderId="58" fillId="0" fontId="2" numFmtId="0" xfId="0" applyBorder="1" applyFont="1"/>
    <xf borderId="59" fillId="0" fontId="2" numFmtId="0" xfId="0" applyBorder="1" applyFont="1"/>
    <xf borderId="60" fillId="3" fontId="16" numFmtId="0" xfId="0" applyAlignment="1" applyBorder="1" applyFill="1" applyFont="1">
      <alignment horizontal="left" vertical="center"/>
    </xf>
    <xf borderId="61" fillId="0" fontId="2" numFmtId="0" xfId="0" applyBorder="1" applyFont="1"/>
    <xf borderId="62" fillId="0" fontId="2" numFmtId="0" xfId="0" applyBorder="1" applyFont="1"/>
    <xf borderId="0" fillId="0" fontId="14" numFmtId="0" xfId="0" applyAlignment="1" applyFont="1">
      <alignment horizontal="right" vertical="center"/>
    </xf>
    <xf borderId="0" fillId="0" fontId="14" numFmtId="0" xfId="0" applyAlignment="1" applyFont="1">
      <alignment horizontal="center" vertical="center"/>
    </xf>
    <xf borderId="63" fillId="9" fontId="16" numFmtId="0" xfId="0" applyAlignment="1" applyBorder="1" applyFill="1" applyFont="1">
      <alignment horizontal="center" vertical="center"/>
    </xf>
    <xf borderId="0" fillId="0" fontId="14" numFmtId="9" xfId="0" applyAlignment="1" applyFont="1" applyNumberFormat="1">
      <alignment horizontal="center" vertical="center"/>
    </xf>
    <xf borderId="27" fillId="9" fontId="16" numFmtId="0" xfId="0" applyAlignment="1" applyBorder="1" applyFill="1" applyFont="1">
      <alignment horizontal="center" vertical="center"/>
    </xf>
    <xf borderId="64" fillId="9" fontId="16" numFmtId="0" xfId="0" applyAlignment="1" applyBorder="1" applyFill="1" applyFont="1">
      <alignment horizontal="center" vertical="center"/>
    </xf>
    <xf borderId="65" fillId="9" fontId="16" numFmtId="0" xfId="0" applyAlignment="1" applyBorder="1" applyFill="1" applyFont="1">
      <alignment horizontal="center" vertical="center"/>
    </xf>
    <xf borderId="64" fillId="0" fontId="19" numFmtId="164" xfId="0" applyAlignment="1" applyBorder="1" applyFont="1" applyNumberFormat="1">
      <alignment vertical="center"/>
    </xf>
    <xf borderId="64" fillId="0" fontId="16" numFmtId="164" xfId="0" applyAlignment="1" applyBorder="1" applyFont="1" applyNumberFormat="1">
      <alignment vertical="center"/>
    </xf>
    <xf borderId="64" fillId="3" fontId="14" numFmtId="164" xfId="0" applyAlignment="1" applyBorder="1" applyFill="1" applyFont="1" applyNumberFormat="1">
      <alignment vertical="center"/>
    </xf>
    <xf borderId="64" fillId="3" fontId="14" numFmtId="9" xfId="0" applyAlignment="1" applyBorder="1" applyFill="1" applyFont="1" applyNumberFormat="1">
      <alignment vertical="center"/>
    </xf>
    <xf borderId="65" fillId="3" fontId="14" numFmtId="9" xfId="0" applyAlignment="1" applyBorder="1" applyFill="1" applyFont="1" applyNumberFormat="1">
      <alignment vertical="center"/>
    </xf>
    <xf borderId="65" fillId="3" fontId="14" numFmtId="164" xfId="0" applyAlignment="1" applyBorder="1" applyFill="1" applyFont="1" applyNumberFormat="1">
      <alignment vertical="center"/>
    </xf>
    <xf borderId="27" fillId="10" fontId="14" numFmtId="0" xfId="0" applyAlignment="1" applyBorder="1" applyFill="1" applyFont="1">
      <alignment horizontal="left" vertical="center"/>
    </xf>
    <xf borderId="64" fillId="3" fontId="14" numFmtId="164" xfId="0" applyAlignment="1" applyBorder="1" applyFill="1" applyFont="1" applyNumberFormat="1">
      <alignment horizontal="right" vertical="center"/>
    </xf>
    <xf borderId="65" fillId="3" fontId="14" numFmtId="164" xfId="0" applyAlignment="1" applyBorder="1" applyFill="1" applyFont="1" applyNumberFormat="1">
      <alignment horizontal="right" vertical="center"/>
    </xf>
    <xf borderId="66" fillId="3" fontId="16" numFmtId="0" xfId="0" applyAlignment="1" applyBorder="1" applyFill="1" applyFont="1">
      <alignment horizontal="center" textRotation="90" vertical="center"/>
    </xf>
    <xf borderId="64" fillId="0" fontId="17" numFmtId="0" xfId="0" applyAlignment="1" applyBorder="1" applyFont="1">
      <alignment horizontal="left" shrinkToFit="0" vertical="center" wrapText="1"/>
    </xf>
    <xf borderId="64" fillId="0" fontId="14" numFmtId="165" xfId="0" applyAlignment="1" applyBorder="1" applyFont="1" applyNumberFormat="1">
      <alignment vertical="center"/>
    </xf>
    <xf borderId="64" fillId="0" fontId="21" numFmtId="0" xfId="0" applyAlignment="1" applyBorder="1" applyFont="1">
      <alignment horizontal="left" shrinkToFit="0" vertical="center" wrapText="1"/>
    </xf>
    <xf borderId="64" fillId="0" fontId="14" numFmtId="166" xfId="0" applyAlignment="1" applyBorder="1" applyFont="1" applyNumberFormat="1">
      <alignment horizontal="right" vertical="center"/>
    </xf>
    <xf borderId="64" fillId="0" fontId="14" numFmtId="165" xfId="0" applyAlignment="1" applyBorder="1" applyFont="1" applyNumberFormat="1">
      <alignment horizontal="right" vertical="center"/>
    </xf>
    <xf borderId="64" fillId="0" fontId="14" numFmtId="165" xfId="0" applyAlignment="1" applyBorder="1" applyFont="1" applyNumberFormat="1">
      <alignment horizontal="left" vertical="center"/>
    </xf>
    <xf borderId="64" fillId="0" fontId="20" numFmtId="165" xfId="0" applyBorder="1" applyFont="1" applyNumberFormat="1"/>
    <xf borderId="65" fillId="3" fontId="14" numFmtId="167" xfId="0" applyAlignment="1" applyBorder="1" applyFill="1" applyFont="1" applyNumberFormat="1">
      <alignment horizontal="right" vertical="center"/>
    </xf>
    <xf borderId="67" fillId="0" fontId="2" numFmtId="0" xfId="0" applyBorder="1" applyFont="1"/>
    <xf borderId="65" fillId="3" fontId="14" numFmtId="165" xfId="0" applyAlignment="1" applyBorder="1" applyFill="1" applyFont="1" applyNumberFormat="1">
      <alignment vertical="center"/>
    </xf>
    <xf borderId="64" fillId="0" fontId="20" numFmtId="165" xfId="0" applyAlignment="1" applyBorder="1" applyFont="1" applyNumberFormat="1">
      <alignment horizontal="right" vertical="center"/>
    </xf>
    <xf borderId="64" fillId="0" fontId="14" numFmtId="166" xfId="0" applyAlignment="1" applyBorder="1" applyFont="1" applyNumberFormat="1">
      <alignment horizontal="center" vertical="center"/>
    </xf>
    <xf borderId="65" fillId="3" fontId="14" numFmtId="165" xfId="0" applyAlignment="1" applyBorder="1" applyFill="1" applyFont="1" applyNumberFormat="1">
      <alignment horizontal="right" vertical="center"/>
    </xf>
    <xf borderId="65" fillId="3" fontId="14" numFmtId="165" xfId="0" applyAlignment="1" applyBorder="1" applyFill="1" applyFont="1" applyNumberFormat="1">
      <alignment horizontal="center" vertical="center"/>
    </xf>
    <xf borderId="64" fillId="0" fontId="14" numFmtId="0" xfId="0" applyAlignment="1" applyBorder="1" applyFont="1">
      <alignment vertical="center"/>
    </xf>
    <xf borderId="64" fillId="0" fontId="14" numFmtId="0" xfId="0" applyAlignment="1" applyBorder="1" applyFont="1">
      <alignment horizontal="right" vertical="center"/>
    </xf>
    <xf borderId="64" fillId="0" fontId="21" numFmtId="0" xfId="0" applyAlignment="1" applyBorder="1" applyFont="1">
      <alignment horizontal="left" shrinkToFit="0" vertical="top" wrapText="1"/>
    </xf>
    <xf borderId="65" fillId="3" fontId="14" numFmtId="0" xfId="0" applyAlignment="1" applyBorder="1" applyFill="1" applyFont="1">
      <alignment horizontal="right" vertical="center"/>
    </xf>
    <xf borderId="68" fillId="0" fontId="2" numFmtId="0" xfId="0" applyBorder="1" applyFont="1"/>
    <xf borderId="65" fillId="3" fontId="14" numFmtId="0" xfId="0" applyAlignment="1" applyBorder="1" applyFill="1" applyFont="1">
      <alignment vertical="center"/>
    </xf>
    <xf borderId="52" fillId="0" fontId="21" numFmtId="0" xfId="0" applyAlignment="1" applyBorder="1" applyFont="1">
      <alignment horizontal="left" shrinkToFit="0" vertical="center" wrapText="1"/>
    </xf>
    <xf borderId="52" fillId="0" fontId="14" numFmtId="0" xfId="0" applyAlignment="1" applyBorder="1" applyFont="1">
      <alignment vertical="center"/>
    </xf>
    <xf borderId="52" fillId="0" fontId="21" numFmtId="0" xfId="0" applyAlignment="1" applyBorder="1" applyFont="1">
      <alignment horizontal="left" shrinkToFit="0" vertical="top" wrapText="1"/>
    </xf>
    <xf borderId="69" fillId="3" fontId="14" numFmtId="0" xfId="0" applyAlignment="1" applyBorder="1" applyFill="1" applyFont="1">
      <alignment vertical="center"/>
    </xf>
    <xf borderId="41" fillId="3" fontId="16" numFmtId="0" xfId="0" applyAlignment="1" applyBorder="1" applyFill="1" applyFont="1">
      <alignment horizontal="center" shrinkToFit="0" vertical="center" wrapText="1"/>
    </xf>
    <xf borderId="70" fillId="3" fontId="16" numFmtId="9" xfId="0" applyAlignment="1" applyBorder="1" applyFill="1" applyFont="1" applyNumberFormat="1">
      <alignment horizontal="center" vertical="center"/>
    </xf>
    <xf borderId="71" fillId="0" fontId="2" numFmtId="0" xfId="0" applyBorder="1" applyFont="1"/>
    <xf borderId="70" fillId="3" fontId="16" numFmtId="9" xfId="0" applyAlignment="1" applyBorder="1" applyFill="1" applyFont="1" applyNumberFormat="1">
      <alignment horizontal="center" shrinkToFit="0" vertical="center" wrapText="1"/>
    </xf>
    <xf borderId="72" fillId="0" fontId="2" numFmtId="0" xfId="0" applyBorder="1" applyFont="1"/>
    <xf borderId="57" fillId="0" fontId="2" numFmtId="0" xfId="0" applyBorder="1" applyFont="1"/>
    <xf borderId="73" fillId="0" fontId="2" numFmtId="0" xfId="0" applyBorder="1" applyFont="1"/>
    <xf borderId="74" fillId="4" fontId="16" numFmtId="0" xfId="0" applyAlignment="1" applyBorder="1" applyFill="1" applyFont="1">
      <alignment horizontal="center" vertical="center"/>
    </xf>
    <xf borderId="75" fillId="0" fontId="2" numFmtId="0" xfId="0" applyBorder="1" applyFont="1"/>
    <xf borderId="76" fillId="0" fontId="2" numFmtId="0" xfId="0" applyBorder="1" applyFont="1"/>
    <xf borderId="74" fillId="5" fontId="16" numFmtId="0" xfId="0" applyAlignment="1" applyBorder="1" applyFill="1" applyFont="1">
      <alignment horizontal="center" vertical="center"/>
    </xf>
    <xf borderId="74" fillId="6" fontId="16" numFmtId="0" xfId="0" applyAlignment="1" applyBorder="1" applyFill="1" applyFont="1">
      <alignment horizontal="center" vertical="center"/>
    </xf>
    <xf borderId="77" fillId="0" fontId="2" numFmtId="0" xfId="0" applyBorder="1" applyFont="1"/>
    <xf borderId="78" fillId="3" fontId="16" numFmtId="0" xfId="0" applyAlignment="1" applyBorder="1" applyFill="1" applyFont="1">
      <alignment horizontal="center" vertical="center"/>
    </xf>
    <xf borderId="70" fillId="3" fontId="14" numFmtId="0" xfId="0" applyAlignment="1" applyBorder="1" applyFill="1" applyFont="1">
      <alignment horizontal="center" vertical="center"/>
    </xf>
    <xf borderId="54" fillId="3" fontId="14" numFmtId="0" xfId="0" applyAlignment="1" applyBorder="1" applyFill="1" applyFont="1">
      <alignment horizontal="center" vertical="center"/>
    </xf>
    <xf borderId="63" fillId="3" fontId="22" numFmtId="0" xfId="0" applyAlignment="1" applyBorder="1" applyFill="1" applyFont="1">
      <alignment horizontal="left" vertical="center"/>
    </xf>
    <xf borderId="79" fillId="0" fontId="2" numFmtId="0" xfId="0" applyBorder="1" applyFont="1"/>
    <xf borderId="46" fillId="3" fontId="23" numFmtId="0" xfId="0" applyAlignment="1" applyBorder="1" applyFill="1" applyFont="1">
      <alignment horizontal="center" vertical="center"/>
    </xf>
    <xf borderId="27" fillId="0" fontId="21" numFmtId="0" xfId="0" applyAlignment="1" applyBorder="1" applyFont="1">
      <alignment horizontal="left" shrinkToFit="0" vertical="center" wrapText="1"/>
    </xf>
    <xf borderId="3" fillId="0" fontId="21" numFmtId="17" xfId="0" applyAlignment="1" applyBorder="1" applyFont="1" applyNumberFormat="1">
      <alignment horizontal="center" shrinkToFit="0" vertical="center" wrapText="1"/>
    </xf>
    <xf borderId="27" fillId="0" fontId="21" numFmtId="0" xfId="0" applyAlignment="1" applyBorder="1" applyFont="1">
      <alignment horizontal="left" shrinkToFit="0" vertical="top" wrapText="1"/>
    </xf>
    <xf borderId="3" fillId="0" fontId="21" numFmtId="17" xfId="0" applyAlignment="1" applyBorder="1" applyFont="1" applyNumberFormat="1">
      <alignment horizontal="center" shrinkToFit="0" vertical="top" wrapText="1"/>
    </xf>
    <xf borderId="35" fillId="0" fontId="21" numFmtId="0" xfId="0" applyAlignment="1" applyBorder="1" applyFont="1">
      <alignment horizontal="left" shrinkToFit="0" vertical="top" wrapText="1"/>
    </xf>
    <xf borderId="53" fillId="0" fontId="21" numFmtId="0" xfId="0" applyAlignment="1" applyBorder="1" applyFont="1">
      <alignment horizontal="left" shrinkToFit="0" vertical="top" wrapText="1"/>
    </xf>
    <xf borderId="80" fillId="8" fontId="14" numFmtId="0" xfId="0" applyAlignment="1" applyBorder="1" applyFill="1" applyFont="1">
      <alignment horizontal="center" vertical="center"/>
    </xf>
    <xf borderId="81" fillId="0" fontId="2" numFmtId="0" xfId="0" applyBorder="1" applyFont="1"/>
    <xf borderId="0" fillId="0" fontId="14" numFmtId="167" xfId="0" applyAlignment="1" applyFont="1" applyNumberFormat="1">
      <alignment vertical="center"/>
    </xf>
    <xf borderId="64" fillId="0" fontId="16" numFmtId="9" xfId="0" applyAlignment="1" applyBorder="1" applyFont="1" applyNumberFormat="1">
      <alignment vertical="center"/>
    </xf>
  </cellXfs>
  <cellStyles count="1">
    <cellStyle xfId="0" name="Normal" builtinId="0"/>
  </cellStyles>
  <dxfs count="3"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2026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'01'!$C$14:$N$14</c:f>
            </c:strRef>
          </c:cat>
          <c:val>
            <c:numRef>
              <c:f>'01'!$C$16:$N$16</c:f>
              <c:numCache/>
            </c:numRef>
          </c:val>
          <c:smooth val="0"/>
        </c:ser>
        <c:axId val="1017649788"/>
        <c:axId val="363535492"/>
      </c:lineChart>
      <c:catAx>
        <c:axId val="10176497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363535492"/>
      </c:catAx>
      <c:valAx>
        <c:axId val="36353549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017649788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2026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'02'!$C$14:$N$14</c:f>
            </c:strRef>
          </c:cat>
          <c:val>
            <c:numRef>
              <c:f>'02'!$C$16:$N$16</c:f>
              <c:numCache/>
            </c:numRef>
          </c:val>
          <c:smooth val="0"/>
        </c:ser>
        <c:axId val="380058772"/>
        <c:axId val="1096459248"/>
      </c:lineChart>
      <c:catAx>
        <c:axId val="3800587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096459248"/>
      </c:catAx>
      <c:valAx>
        <c:axId val="109645924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80058772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0</xdr:row>
      <xdr:rowOff>38100</xdr:rowOff>
    </xdr:from>
    <xdr:ext cx="704850" cy="6667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24</xdr:row>
      <xdr:rowOff>171450</xdr:rowOff>
    </xdr:from>
    <xdr:ext cx="16268700" cy="290512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323850</xdr:colOff>
      <xdr:row>0</xdr:row>
      <xdr:rowOff>28575</xdr:rowOff>
    </xdr:from>
    <xdr:ext cx="790575" cy="6381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24</xdr:row>
      <xdr:rowOff>171450</xdr:rowOff>
    </xdr:from>
    <xdr:ext cx="15230475" cy="29051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295275</xdr:colOff>
      <xdr:row>0</xdr:row>
      <xdr:rowOff>47625</xdr:rowOff>
    </xdr:from>
    <xdr:ext cx="771525" cy="628650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4.14"/>
    <col customWidth="1" min="2" max="2" width="18.71"/>
    <col customWidth="1" min="3" max="3" width="28.57"/>
    <col customWidth="1" min="4" max="4" width="19.71"/>
    <col customWidth="1" min="5" max="6" width="4.57"/>
    <col customWidth="1" min="7" max="7" width="8.71"/>
    <col customWidth="1" min="8" max="8" width="9.57"/>
    <col customWidth="1" min="9" max="9" width="10.57"/>
    <col customWidth="1" min="10" max="10" width="3.14"/>
    <col customWidth="1" min="11" max="11" width="3.0"/>
    <col customWidth="1" min="12" max="12" width="4.0"/>
    <col customWidth="1" min="13" max="24" width="4.29"/>
    <col customWidth="1" min="25" max="25" width="10.71"/>
    <col customWidth="1" hidden="1" min="26" max="26" width="10.71"/>
  </cols>
  <sheetData>
    <row r="1" ht="30.0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</row>
    <row r="2" ht="28.5" customHeight="1">
      <c r="A2" s="6"/>
      <c r="B2" s="7"/>
      <c r="C2" s="3" t="s">
        <v>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</row>
    <row r="3" ht="18.0" customHeight="1">
      <c r="A3" s="8" t="s">
        <v>2</v>
      </c>
      <c r="B3" s="9"/>
      <c r="C3" s="9"/>
      <c r="D3" s="9"/>
      <c r="E3" s="9"/>
      <c r="F3" s="9"/>
      <c r="G3" s="9"/>
      <c r="H3" s="9"/>
      <c r="I3" s="10"/>
      <c r="J3" s="11" t="s">
        <v>3</v>
      </c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3"/>
    </row>
    <row r="4" ht="30.75" customHeight="1">
      <c r="A4" s="14" t="s">
        <v>4</v>
      </c>
      <c r="B4" s="15"/>
      <c r="C4" s="16" t="s">
        <v>5</v>
      </c>
      <c r="D4" s="16" t="s">
        <v>6</v>
      </c>
      <c r="E4" s="17" t="s">
        <v>7</v>
      </c>
      <c r="F4" s="17" t="s">
        <v>8</v>
      </c>
      <c r="G4" s="18" t="s">
        <v>9</v>
      </c>
      <c r="H4" s="19"/>
      <c r="I4" s="20"/>
      <c r="J4" s="21" t="s">
        <v>10</v>
      </c>
      <c r="K4" s="21" t="s">
        <v>11</v>
      </c>
      <c r="L4" s="22" t="s">
        <v>12</v>
      </c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</row>
    <row r="5" ht="31.5" customHeight="1">
      <c r="A5" s="23"/>
      <c r="B5" s="13"/>
      <c r="C5" s="24"/>
      <c r="D5" s="24"/>
      <c r="E5" s="24"/>
      <c r="F5" s="24"/>
      <c r="G5" s="25" t="s">
        <v>13</v>
      </c>
      <c r="H5" s="26" t="s">
        <v>14</v>
      </c>
      <c r="I5" s="27" t="s">
        <v>15</v>
      </c>
      <c r="J5" s="24"/>
      <c r="K5" s="24"/>
      <c r="L5" s="28" t="s">
        <v>16</v>
      </c>
      <c r="M5" s="28" t="s">
        <v>17</v>
      </c>
      <c r="N5" s="28" t="s">
        <v>18</v>
      </c>
      <c r="O5" s="28" t="s">
        <v>19</v>
      </c>
      <c r="P5" s="28" t="s">
        <v>20</v>
      </c>
      <c r="Q5" s="28" t="s">
        <v>21</v>
      </c>
      <c r="R5" s="28" t="s">
        <v>22</v>
      </c>
      <c r="S5" s="28" t="s">
        <v>23</v>
      </c>
      <c r="T5" s="28" t="s">
        <v>24</v>
      </c>
      <c r="U5" s="28" t="s">
        <v>25</v>
      </c>
      <c r="V5" s="28" t="s">
        <v>26</v>
      </c>
      <c r="W5" s="28" t="s">
        <v>27</v>
      </c>
      <c r="X5" s="28" t="s">
        <v>28</v>
      </c>
      <c r="Y5" s="29"/>
      <c r="Z5" s="29"/>
    </row>
    <row r="6" ht="87.0" customHeight="1">
      <c r="A6" s="30" t="s">
        <v>29</v>
      </c>
      <c r="B6" s="31" t="s">
        <v>30</v>
      </c>
      <c r="C6" s="32" t="s">
        <v>31</v>
      </c>
      <c r="D6" s="33" t="s">
        <v>32</v>
      </c>
      <c r="E6" s="34" t="s">
        <v>33</v>
      </c>
      <c r="F6" s="34" t="s">
        <v>34</v>
      </c>
      <c r="G6" s="35" t="s">
        <v>35</v>
      </c>
      <c r="H6" s="35" t="s">
        <v>36</v>
      </c>
      <c r="I6" s="35" t="s">
        <v>37</v>
      </c>
      <c r="J6" s="36">
        <f>'01'!$C$15</f>
        <v>0.14</v>
      </c>
      <c r="K6" s="36">
        <f>'01'!$C$16</f>
        <v>0.15</v>
      </c>
      <c r="L6" s="37">
        <f>'01'!$O$17</f>
        <v>0.5683974059</v>
      </c>
      <c r="M6" s="37">
        <f>'01'!$C$17</f>
        <v>0.6858806254</v>
      </c>
      <c r="N6" s="37" t="str">
        <f>'01'!$D$17</f>
        <v>-</v>
      </c>
      <c r="O6" s="37">
        <f>'01'!$E$17</f>
        <v>0.5370066298</v>
      </c>
      <c r="P6" s="37" t="str">
        <f>'01'!$F$17</f>
        <v>-</v>
      </c>
      <c r="Q6" s="37" t="str">
        <f>'01'!$G$17</f>
        <v>-</v>
      </c>
      <c r="R6" s="37">
        <f>'01'!$H$17</f>
        <v>0.5493194704</v>
      </c>
      <c r="S6" s="37" t="str">
        <f>'01'!$I$17</f>
        <v>-</v>
      </c>
      <c r="T6" s="37" t="str">
        <f>'01'!$J$17</f>
        <v>-</v>
      </c>
      <c r="U6" s="37" t="str">
        <f>'01'!$K$17</f>
        <v>-</v>
      </c>
      <c r="V6" s="37" t="str">
        <f>'01'!$L$17</f>
        <v>-</v>
      </c>
      <c r="W6" s="37" t="str">
        <f>'01'!$M$17</f>
        <v>-</v>
      </c>
      <c r="X6" s="37" t="str">
        <f>'01'!$N$17</f>
        <v>-</v>
      </c>
      <c r="Y6" s="29"/>
      <c r="Z6" s="29"/>
    </row>
    <row r="7" ht="111.75" customHeight="1">
      <c r="A7" s="30" t="s">
        <v>41</v>
      </c>
      <c r="B7" s="31" t="s">
        <v>42</v>
      </c>
      <c r="C7" s="32" t="s">
        <v>43</v>
      </c>
      <c r="D7" s="33" t="s">
        <v>44</v>
      </c>
      <c r="E7" s="34" t="s">
        <v>33</v>
      </c>
      <c r="F7" s="34" t="s">
        <v>34</v>
      </c>
      <c r="G7" s="35" t="s">
        <v>45</v>
      </c>
      <c r="H7" s="35" t="s">
        <v>47</v>
      </c>
      <c r="I7" s="35" t="s">
        <v>48</v>
      </c>
      <c r="J7" s="36">
        <f>'02'!$C$15</f>
        <v>0.98</v>
      </c>
      <c r="K7" s="36">
        <f>'02'!$C$16</f>
        <v>1</v>
      </c>
      <c r="L7" s="37">
        <f>'02'!$O$17</f>
        <v>0.8739779425</v>
      </c>
      <c r="M7" s="37">
        <f>'02'!$C$17</f>
        <v>0.8529705743</v>
      </c>
      <c r="N7" s="37" t="str">
        <f>'02'!$D$17</f>
        <v>-</v>
      </c>
      <c r="O7" s="37">
        <f>'02'!$E$17</f>
        <v>0.8916616904</v>
      </c>
      <c r="P7" s="37" t="str">
        <f>'02'!$F$17</f>
        <v>-</v>
      </c>
      <c r="Q7" s="37" t="str">
        <f>'02'!$G$17</f>
        <v>-</v>
      </c>
      <c r="R7" s="37">
        <f>'02'!$H$17</f>
        <v>0.870084697</v>
      </c>
      <c r="S7" s="37" t="str">
        <f>'02'!$I$17</f>
        <v>-</v>
      </c>
      <c r="T7" s="37" t="str">
        <f>'02'!$J$17</f>
        <v>-</v>
      </c>
      <c r="U7" s="37" t="str">
        <f>'02'!$K$17</f>
        <v>-</v>
      </c>
      <c r="V7" s="37" t="str">
        <f>'02'!$L$17</f>
        <v>-</v>
      </c>
      <c r="W7" s="37" t="str">
        <f>'02'!$M$17</f>
        <v>-</v>
      </c>
      <c r="X7" s="37" t="str">
        <f>'02'!$N$17</f>
        <v>-</v>
      </c>
      <c r="Y7" s="29"/>
      <c r="Z7" s="29"/>
    </row>
    <row r="8" ht="6.75" customHeight="1">
      <c r="A8" s="56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60"/>
    </row>
    <row r="10">
      <c r="Z10" s="61" t="s">
        <v>50</v>
      </c>
    </row>
    <row r="11">
      <c r="Z11" s="61" t="s">
        <v>3</v>
      </c>
    </row>
    <row r="12">
      <c r="Z12" s="61" t="s">
        <v>51</v>
      </c>
    </row>
    <row r="13">
      <c r="Z13" s="61" t="s">
        <v>52</v>
      </c>
    </row>
    <row r="14">
      <c r="Z14" s="61" t="s">
        <v>53</v>
      </c>
    </row>
    <row r="15">
      <c r="Z15" s="61" t="s">
        <v>54</v>
      </c>
    </row>
    <row r="16">
      <c r="Z16" s="61" t="s">
        <v>55</v>
      </c>
    </row>
    <row r="17">
      <c r="Z17" s="61" t="s">
        <v>56</v>
      </c>
    </row>
    <row r="18">
      <c r="Z18" s="61" t="s">
        <v>58</v>
      </c>
    </row>
    <row r="19">
      <c r="Z19" s="61" t="s">
        <v>59</v>
      </c>
    </row>
    <row r="20">
      <c r="Z20" s="61" t="s">
        <v>60</v>
      </c>
    </row>
    <row r="21" ht="15.75" customHeight="1">
      <c r="Z21" s="61" t="s">
        <v>61</v>
      </c>
    </row>
    <row r="22" ht="15.75" customHeight="1">
      <c r="Z22" s="61" t="s">
        <v>62</v>
      </c>
    </row>
    <row r="23" ht="15.75" customHeight="1"/>
    <row r="24" ht="15.75" customHeight="1">
      <c r="Z24" s="61" t="s">
        <v>34</v>
      </c>
    </row>
    <row r="25" ht="15.75" customHeight="1">
      <c r="Z25" s="61" t="s">
        <v>64</v>
      </c>
    </row>
    <row r="26" ht="15.75" customHeight="1">
      <c r="Z26" s="61" t="s">
        <v>65</v>
      </c>
    </row>
    <row r="27" ht="15.75" customHeight="1"/>
    <row r="28" ht="15.75" customHeight="1">
      <c r="Z28" s="67" t="s">
        <v>66</v>
      </c>
    </row>
    <row r="29" ht="15.75" customHeight="1">
      <c r="Z29" s="67" t="s">
        <v>67</v>
      </c>
    </row>
    <row r="30" ht="15.75" customHeight="1">
      <c r="Z30" s="67" t="s">
        <v>33</v>
      </c>
    </row>
    <row r="31" ht="15.75" customHeight="1">
      <c r="Z31" s="67" t="s">
        <v>68</v>
      </c>
    </row>
    <row r="32" ht="15.75" customHeight="1">
      <c r="Z32" s="67" t="s">
        <v>69</v>
      </c>
    </row>
    <row r="33" ht="15.75" customHeight="1">
      <c r="Z33" s="67" t="s">
        <v>70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D4:D5"/>
    <mergeCell ref="E4:E5"/>
    <mergeCell ref="F4:F5"/>
    <mergeCell ref="G4:I4"/>
    <mergeCell ref="J4:J5"/>
    <mergeCell ref="K4:K5"/>
    <mergeCell ref="L4:X4"/>
    <mergeCell ref="A8:X8"/>
    <mergeCell ref="A1:B2"/>
    <mergeCell ref="C1:X1"/>
    <mergeCell ref="C2:X2"/>
    <mergeCell ref="A3:I3"/>
    <mergeCell ref="J3:X3"/>
    <mergeCell ref="A4:B5"/>
    <mergeCell ref="C4:C5"/>
  </mergeCells>
  <conditionalFormatting sqref="L6:X6">
    <cfRule type="cellIs" dxfId="0" priority="1" operator="between">
      <formula>0.16</formula>
      <formula>1000000</formula>
    </cfRule>
  </conditionalFormatting>
  <conditionalFormatting sqref="L6:X6">
    <cfRule type="cellIs" dxfId="1" priority="2" operator="between">
      <formula>0.1</formula>
      <formula>0.159</formula>
    </cfRule>
  </conditionalFormatting>
  <conditionalFormatting sqref="L6:X6">
    <cfRule type="cellIs" dxfId="2" priority="3" operator="between">
      <formula>0</formula>
      <formula>0.099</formula>
    </cfRule>
  </conditionalFormatting>
  <conditionalFormatting sqref="L7:X7">
    <cfRule type="cellIs" dxfId="0" priority="4" operator="between">
      <formula>0.8</formula>
      <formula>10000000</formula>
    </cfRule>
  </conditionalFormatting>
  <conditionalFormatting sqref="L7:X7">
    <cfRule type="cellIs" dxfId="1" priority="5" operator="between">
      <formula>0.6</formula>
      <formula>0.799</formula>
    </cfRule>
  </conditionalFormatting>
  <conditionalFormatting sqref="L7:X7">
    <cfRule type="cellIs" dxfId="2" priority="6" operator="between">
      <formula>0</formula>
      <formula>0.599</formula>
    </cfRule>
  </conditionalFormatting>
  <dataValidations>
    <dataValidation type="list" allowBlank="1" showErrorMessage="1" sqref="F6:F7">
      <formula1>$Z$24:$Z$26</formula1>
    </dataValidation>
    <dataValidation type="list" allowBlank="1" showErrorMessage="1" sqref="J3">
      <formula1>$Z$10:$Z$22</formula1>
    </dataValidation>
    <dataValidation type="list" allowBlank="1" showErrorMessage="1" sqref="E6:E7">
      <formula1>$Z$28:$Z$33</formula1>
    </dataValidation>
  </dataValidations>
  <printOptions/>
  <pageMargins bottom="0.1968503937007874" footer="0.0" header="0.0" left="0.2755905511811024" right="0.2755905511811024" top="0.1968503937007874"/>
  <pageSetup scale="75" orientation="landscape"/>
  <headerFooter>
    <oddFooter>&amp;RDiseñado por: Wilson Andrade González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4" width="18.43"/>
    <col customWidth="1" min="5" max="5" width="24.86"/>
    <col customWidth="1" min="6" max="6" width="18.43"/>
    <col customWidth="1" min="7" max="7" width="20.29"/>
    <col customWidth="1" min="8" max="8" width="18.43"/>
    <col customWidth="1" min="9" max="9" width="20.14"/>
    <col customWidth="1" min="10" max="10" width="18.71"/>
    <col customWidth="1" min="11" max="12" width="18.0"/>
    <col customWidth="1" min="13" max="13" width="21.14"/>
    <col customWidth="1" min="14" max="14" width="18.71"/>
    <col customWidth="1" min="15" max="15" width="20.57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25.5" customHeight="1">
      <c r="A1" s="38"/>
      <c r="B1" s="2"/>
      <c r="C1" s="40" t="s">
        <v>38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29.25" customHeight="1">
      <c r="A2" s="6"/>
      <c r="B2" s="7"/>
      <c r="C2" s="43" t="s">
        <v>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3.5" customHeight="1">
      <c r="A3" s="45" t="s">
        <v>46</v>
      </c>
      <c r="B3" s="46"/>
      <c r="C3" s="46"/>
      <c r="D3" s="46"/>
      <c r="E3" s="47"/>
      <c r="F3" s="49" t="str">
        <f>'SET-G. Portafolio'!J3</f>
        <v>GESTIÓN DE PORTAFOLIO</v>
      </c>
      <c r="G3" s="46"/>
      <c r="H3" s="46"/>
      <c r="I3" s="46"/>
      <c r="J3" s="46"/>
      <c r="K3" s="46"/>
      <c r="L3" s="46"/>
      <c r="M3" s="46"/>
      <c r="N3" s="46"/>
      <c r="O3" s="5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5.75" customHeight="1">
      <c r="A4" s="52" t="s">
        <v>4</v>
      </c>
      <c r="B4" s="4"/>
      <c r="C4" s="4"/>
      <c r="D4" s="4"/>
      <c r="E4" s="5"/>
      <c r="F4" s="53" t="str">
        <f>'SET-G. Portafolio'!$B6</f>
        <v>Rentabilidad</v>
      </c>
      <c r="G4" s="55"/>
      <c r="H4" s="55"/>
      <c r="I4" s="55"/>
      <c r="J4" s="55"/>
      <c r="K4" s="55"/>
      <c r="L4" s="55"/>
      <c r="M4" s="55"/>
      <c r="N4" s="55"/>
      <c r="O4" s="57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5.75" customHeight="1">
      <c r="A5" s="52" t="s">
        <v>49</v>
      </c>
      <c r="B5" s="4"/>
      <c r="C5" s="4"/>
      <c r="D5" s="4"/>
      <c r="E5" s="5"/>
      <c r="F5" s="54" t="str">
        <f>'SET-G. Portafolio'!F6</f>
        <v>Eficiencia </v>
      </c>
      <c r="G5" s="4"/>
      <c r="H5" s="4"/>
      <c r="I5" s="4"/>
      <c r="J5" s="4"/>
      <c r="K5" s="4"/>
      <c r="L5" s="4"/>
      <c r="M5" s="4"/>
      <c r="N5" s="4"/>
      <c r="O5" s="58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7.25" customHeight="1">
      <c r="A6" s="63" t="s">
        <v>57</v>
      </c>
      <c r="B6" s="64"/>
      <c r="C6" s="64"/>
      <c r="D6" s="64"/>
      <c r="E6" s="65"/>
      <c r="F6" s="66" t="s">
        <v>63</v>
      </c>
      <c r="G6" s="68" t="str">
        <f>'SET-G. Portafolio'!A6</f>
        <v>IN01</v>
      </c>
      <c r="H6" s="64"/>
      <c r="I6" s="64"/>
      <c r="J6" s="64"/>
      <c r="K6" s="64"/>
      <c r="L6" s="64"/>
      <c r="M6" s="64"/>
      <c r="N6" s="64"/>
      <c r="O6" s="69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2.75" customHeight="1">
      <c r="A7" s="70" t="s">
        <v>71</v>
      </c>
      <c r="B7" s="71"/>
      <c r="C7" s="71"/>
      <c r="D7" s="72"/>
      <c r="E7" s="73" t="s">
        <v>72</v>
      </c>
      <c r="F7" s="74" t="s">
        <v>73</v>
      </c>
      <c r="G7" s="72"/>
      <c r="H7" s="73" t="s">
        <v>74</v>
      </c>
      <c r="I7" s="73" t="s">
        <v>75</v>
      </c>
      <c r="J7" s="74" t="s">
        <v>76</v>
      </c>
      <c r="K7" s="72"/>
      <c r="L7" s="75" t="s">
        <v>77</v>
      </c>
      <c r="M7" s="76"/>
      <c r="N7" s="76"/>
      <c r="O7" s="77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46.5" customHeight="1">
      <c r="A8" s="78"/>
      <c r="B8" s="79"/>
      <c r="C8" s="79"/>
      <c r="D8" s="7"/>
      <c r="E8" s="80"/>
      <c r="F8" s="6"/>
      <c r="G8" s="7"/>
      <c r="H8" s="80"/>
      <c r="I8" s="80"/>
      <c r="J8" s="6"/>
      <c r="K8" s="7"/>
      <c r="L8" s="81" t="s">
        <v>78</v>
      </c>
      <c r="M8" s="5"/>
      <c r="N8" s="81" t="s">
        <v>79</v>
      </c>
      <c r="O8" s="58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51.0" customHeight="1">
      <c r="A9" s="82" t="str">
        <f>'SET-G. Portafolio'!$C6</f>
        <v>Verificar el grado de ejecución del plan de Compras de la Entidad en lo atinente al cumplimiento de ventas de sumnistros de la entidad programadas para la vigencia fiscal .</v>
      </c>
      <c r="B9" s="64"/>
      <c r="C9" s="64"/>
      <c r="D9" s="65"/>
      <c r="E9" s="83" t="s">
        <v>80</v>
      </c>
      <c r="F9" s="84" t="str">
        <f>'SET-G. Portafolio'!$D6</f>
        <v>Egresos / ingresos *100</v>
      </c>
      <c r="G9" s="65"/>
      <c r="H9" s="85">
        <f>$C16</f>
        <v>0.15</v>
      </c>
      <c r="I9" s="86" t="str">
        <f>'SET-G. Portafolio'!$E6</f>
        <v>Trimestral</v>
      </c>
      <c r="J9" s="87" t="s">
        <v>81</v>
      </c>
      <c r="K9" s="64"/>
      <c r="L9" s="64"/>
      <c r="M9" s="64"/>
      <c r="N9" s="64"/>
      <c r="O9" s="69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13.5" customHeight="1">
      <c r="A10" s="88" t="s">
        <v>82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90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21.75" customHeight="1">
      <c r="A11" s="92" t="s">
        <v>83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4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5.0" customHeight="1">
      <c r="A12" s="95" t="s">
        <v>84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7"/>
      <c r="P12" s="42"/>
      <c r="Q12" s="42"/>
      <c r="R12" s="42"/>
      <c r="S12" s="42"/>
      <c r="T12" s="42"/>
      <c r="U12" s="42"/>
      <c r="V12" s="98"/>
      <c r="W12" s="99"/>
      <c r="X12" s="99"/>
      <c r="Y12" s="42"/>
      <c r="Z12" s="42"/>
    </row>
    <row r="13" ht="16.5" customHeight="1">
      <c r="A13" s="100" t="s">
        <v>85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7"/>
      <c r="P13" s="42"/>
      <c r="Q13" s="42"/>
      <c r="R13" s="42"/>
      <c r="S13" s="42"/>
      <c r="T13" s="42"/>
      <c r="U13" s="42"/>
      <c r="V13" s="98"/>
      <c r="W13" s="101"/>
      <c r="X13" s="101"/>
      <c r="Y13" s="42"/>
      <c r="Z13" s="42"/>
    </row>
    <row r="14" ht="16.5" customHeight="1">
      <c r="A14" s="102" t="s">
        <v>86</v>
      </c>
      <c r="B14" s="5"/>
      <c r="C14" s="103" t="s">
        <v>17</v>
      </c>
      <c r="D14" s="103" t="s">
        <v>18</v>
      </c>
      <c r="E14" s="103" t="s">
        <v>19</v>
      </c>
      <c r="F14" s="103" t="s">
        <v>20</v>
      </c>
      <c r="G14" s="103" t="s">
        <v>21</v>
      </c>
      <c r="H14" s="103" t="s">
        <v>22</v>
      </c>
      <c r="I14" s="103" t="s">
        <v>23</v>
      </c>
      <c r="J14" s="103" t="s">
        <v>24</v>
      </c>
      <c r="K14" s="103" t="s">
        <v>25</v>
      </c>
      <c r="L14" s="103" t="s">
        <v>26</v>
      </c>
      <c r="M14" s="103" t="s">
        <v>27</v>
      </c>
      <c r="N14" s="103" t="s">
        <v>28</v>
      </c>
      <c r="O14" s="104" t="s">
        <v>87</v>
      </c>
      <c r="P14" s="42"/>
      <c r="Q14" s="42"/>
      <c r="R14" s="42"/>
      <c r="S14" s="42"/>
      <c r="T14" s="42"/>
      <c r="U14" s="42"/>
      <c r="V14" s="98"/>
      <c r="W14" s="101"/>
      <c r="X14" s="101"/>
      <c r="Y14" s="42"/>
      <c r="Z14" s="42"/>
    </row>
    <row r="15" ht="16.5" customHeight="1">
      <c r="A15" s="52" t="s">
        <v>10</v>
      </c>
      <c r="B15" s="5"/>
      <c r="C15" s="106">
        <v>0.14</v>
      </c>
      <c r="D15" s="108">
        <f t="shared" ref="D15:O15" si="1">$C$15</f>
        <v>0.14</v>
      </c>
      <c r="E15" s="108">
        <f t="shared" si="1"/>
        <v>0.14</v>
      </c>
      <c r="F15" s="108">
        <f t="shared" si="1"/>
        <v>0.14</v>
      </c>
      <c r="G15" s="108">
        <f t="shared" si="1"/>
        <v>0.14</v>
      </c>
      <c r="H15" s="108">
        <f t="shared" si="1"/>
        <v>0.14</v>
      </c>
      <c r="I15" s="108">
        <f t="shared" si="1"/>
        <v>0.14</v>
      </c>
      <c r="J15" s="108">
        <f t="shared" si="1"/>
        <v>0.14</v>
      </c>
      <c r="K15" s="108">
        <f t="shared" si="1"/>
        <v>0.14</v>
      </c>
      <c r="L15" s="108">
        <f t="shared" si="1"/>
        <v>0.14</v>
      </c>
      <c r="M15" s="108">
        <f t="shared" si="1"/>
        <v>0.14</v>
      </c>
      <c r="N15" s="108">
        <f t="shared" si="1"/>
        <v>0.14</v>
      </c>
      <c r="O15" s="109">
        <f t="shared" si="1"/>
        <v>0.14</v>
      </c>
      <c r="P15" s="42"/>
      <c r="Q15" s="42"/>
      <c r="R15" s="42"/>
      <c r="S15" s="42"/>
      <c r="T15" s="42"/>
      <c r="U15" s="42"/>
      <c r="V15" s="98"/>
      <c r="W15" s="101"/>
      <c r="X15" s="101"/>
      <c r="Y15" s="42"/>
      <c r="Z15" s="42"/>
    </row>
    <row r="16" ht="17.25" customHeight="1">
      <c r="A16" s="52" t="s">
        <v>88</v>
      </c>
      <c r="B16" s="5"/>
      <c r="C16" s="106">
        <v>0.15</v>
      </c>
      <c r="D16" s="108">
        <f t="shared" ref="D16:O16" si="2">$C$16</f>
        <v>0.15</v>
      </c>
      <c r="E16" s="108">
        <f t="shared" si="2"/>
        <v>0.15</v>
      </c>
      <c r="F16" s="108">
        <f t="shared" si="2"/>
        <v>0.15</v>
      </c>
      <c r="G16" s="108">
        <f t="shared" si="2"/>
        <v>0.15</v>
      </c>
      <c r="H16" s="108">
        <f t="shared" si="2"/>
        <v>0.15</v>
      </c>
      <c r="I16" s="108">
        <f t="shared" si="2"/>
        <v>0.15</v>
      </c>
      <c r="J16" s="108">
        <f t="shared" si="2"/>
        <v>0.15</v>
      </c>
      <c r="K16" s="108">
        <f t="shared" si="2"/>
        <v>0.15</v>
      </c>
      <c r="L16" s="108">
        <f t="shared" si="2"/>
        <v>0.15</v>
      </c>
      <c r="M16" s="108">
        <f t="shared" si="2"/>
        <v>0.15</v>
      </c>
      <c r="N16" s="108">
        <f t="shared" si="2"/>
        <v>0.15</v>
      </c>
      <c r="O16" s="109">
        <f t="shared" si="2"/>
        <v>0.15</v>
      </c>
      <c r="P16" s="42"/>
      <c r="Q16" s="42"/>
      <c r="R16" s="42"/>
      <c r="S16" s="42"/>
      <c r="T16" s="42"/>
      <c r="U16" s="42"/>
      <c r="V16" s="98"/>
      <c r="W16" s="101"/>
      <c r="X16" s="101"/>
      <c r="Y16" s="42"/>
      <c r="Z16" s="42"/>
    </row>
    <row r="17" ht="17.25" customHeight="1">
      <c r="A17" s="111" t="s">
        <v>89</v>
      </c>
      <c r="B17" s="5"/>
      <c r="C17" s="112">
        <f t="shared" ref="C17:O17" si="3">IF((C19),C18/C19,"-")</f>
        <v>0.6858806254</v>
      </c>
      <c r="D17" s="112" t="str">
        <f t="shared" si="3"/>
        <v>-</v>
      </c>
      <c r="E17" s="112">
        <f t="shared" si="3"/>
        <v>0.5370066298</v>
      </c>
      <c r="F17" s="112" t="str">
        <f t="shared" si="3"/>
        <v>-</v>
      </c>
      <c r="G17" s="112" t="str">
        <f t="shared" si="3"/>
        <v>-</v>
      </c>
      <c r="H17" s="112">
        <f t="shared" si="3"/>
        <v>0.5493194704</v>
      </c>
      <c r="I17" s="112" t="str">
        <f t="shared" si="3"/>
        <v>-</v>
      </c>
      <c r="J17" s="112" t="str">
        <f t="shared" si="3"/>
        <v>-</v>
      </c>
      <c r="K17" s="112" t="str">
        <f t="shared" si="3"/>
        <v>-</v>
      </c>
      <c r="L17" s="112" t="str">
        <f t="shared" si="3"/>
        <v>-</v>
      </c>
      <c r="M17" s="112" t="str">
        <f t="shared" si="3"/>
        <v>-</v>
      </c>
      <c r="N17" s="112" t="str">
        <f t="shared" si="3"/>
        <v>-</v>
      </c>
      <c r="O17" s="113">
        <f t="shared" si="3"/>
        <v>0.5683974059</v>
      </c>
      <c r="P17" s="42"/>
      <c r="Q17" s="42"/>
      <c r="R17" s="42"/>
      <c r="S17" s="42"/>
      <c r="T17" s="42"/>
      <c r="U17" s="42"/>
      <c r="V17" s="98"/>
      <c r="W17" s="101"/>
      <c r="X17" s="101"/>
      <c r="Y17" s="42"/>
      <c r="Z17" s="42"/>
    </row>
    <row r="18" ht="18.0" customHeight="1">
      <c r="A18" s="114" t="s">
        <v>90</v>
      </c>
      <c r="B18" s="115" t="s">
        <v>91</v>
      </c>
      <c r="C18" s="116">
        <v>8.5789236E7</v>
      </c>
      <c r="D18" s="116"/>
      <c r="E18" s="118">
        <v>1.4523678E8</v>
      </c>
      <c r="F18" s="119"/>
      <c r="G18" s="119"/>
      <c r="H18" s="118">
        <v>1.7865896E8</v>
      </c>
      <c r="I18" s="119"/>
      <c r="J18" s="119"/>
      <c r="K18" s="118"/>
      <c r="L18" s="119"/>
      <c r="M18" s="119"/>
      <c r="N18" s="118"/>
      <c r="O18" s="122">
        <f t="shared" ref="O18:O19" si="4">SUM(C18:N18)</f>
        <v>409684976</v>
      </c>
      <c r="P18" s="42"/>
      <c r="Q18" s="42"/>
      <c r="R18" s="42"/>
      <c r="S18" s="42"/>
      <c r="T18" s="42"/>
      <c r="U18" s="42"/>
      <c r="V18" s="98"/>
      <c r="W18" s="101"/>
      <c r="X18" s="101"/>
      <c r="Y18" s="42"/>
      <c r="Z18" s="42"/>
    </row>
    <row r="19" ht="21.75" customHeight="1">
      <c r="A19" s="123"/>
      <c r="B19" s="115" t="s">
        <v>93</v>
      </c>
      <c r="C19" s="116">
        <v>1.25078961E8</v>
      </c>
      <c r="D19" s="116"/>
      <c r="E19" s="119">
        <v>2.70456214E8</v>
      </c>
      <c r="F19" s="125"/>
      <c r="G19" s="125"/>
      <c r="H19" s="119">
        <v>3.25236897E8</v>
      </c>
      <c r="I19" s="125"/>
      <c r="J19" s="125"/>
      <c r="K19" s="119"/>
      <c r="L19" s="119"/>
      <c r="M19" s="119"/>
      <c r="N19" s="119"/>
      <c r="O19" s="127">
        <f t="shared" si="4"/>
        <v>720772072</v>
      </c>
      <c r="P19" s="42"/>
      <c r="Q19" s="42"/>
      <c r="R19" s="42"/>
      <c r="S19" s="42"/>
      <c r="T19" s="42"/>
      <c r="U19" s="42"/>
      <c r="V19" s="98"/>
      <c r="W19" s="101"/>
      <c r="X19" s="101"/>
      <c r="Y19" s="42"/>
      <c r="Z19" s="42"/>
    </row>
    <row r="20" ht="17.25" customHeight="1">
      <c r="A20" s="123"/>
      <c r="B20" s="117"/>
      <c r="C20" s="129"/>
      <c r="D20" s="129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2"/>
      <c r="P20" s="42"/>
      <c r="Q20" s="42"/>
      <c r="R20" s="42"/>
      <c r="S20" s="42"/>
      <c r="T20" s="42"/>
      <c r="U20" s="42"/>
      <c r="V20" s="98"/>
      <c r="W20" s="101"/>
      <c r="X20" s="101"/>
      <c r="Y20" s="42"/>
      <c r="Z20" s="42"/>
    </row>
    <row r="21" ht="13.5" customHeight="1">
      <c r="A21" s="133"/>
      <c r="B21" s="135" t="s">
        <v>95</v>
      </c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8"/>
      <c r="P21" s="42"/>
      <c r="Q21" s="42"/>
      <c r="R21" s="42"/>
      <c r="S21" s="42"/>
      <c r="T21" s="42"/>
      <c r="U21" s="42"/>
      <c r="V21" s="98"/>
      <c r="W21" s="101"/>
      <c r="X21" s="101"/>
      <c r="Y21" s="42"/>
      <c r="Z21" s="42"/>
    </row>
    <row r="22" ht="14.25" customHeight="1">
      <c r="A22" s="139" t="s">
        <v>96</v>
      </c>
      <c r="B22" s="71"/>
      <c r="C22" s="72"/>
      <c r="D22" s="140" t="str">
        <f>'SET-G. Portafolio'!$G6</f>
        <v>Entre 16% y 100%</v>
      </c>
      <c r="E22" s="141"/>
      <c r="F22" s="141"/>
      <c r="G22" s="143"/>
      <c r="H22" s="140" t="str">
        <f>'SET-G. Portafolio'!$H6</f>
        <v>Entre 10% y 15%</v>
      </c>
      <c r="I22" s="141"/>
      <c r="J22" s="141"/>
      <c r="K22" s="143"/>
      <c r="L22" s="140" t="str">
        <f>'SET-G. Portafolio'!$I6</f>
        <v>Menor al 10%</v>
      </c>
      <c r="M22" s="141"/>
      <c r="N22" s="141"/>
      <c r="O22" s="143"/>
      <c r="P22" s="42"/>
      <c r="Q22" s="42"/>
      <c r="R22" s="42"/>
      <c r="S22" s="42"/>
      <c r="T22" s="42"/>
      <c r="U22" s="42"/>
      <c r="V22" s="98"/>
      <c r="W22" s="101"/>
      <c r="X22" s="101"/>
      <c r="Y22" s="42"/>
      <c r="Z22" s="42"/>
    </row>
    <row r="23" ht="33.0" customHeight="1">
      <c r="A23" s="144"/>
      <c r="B23" s="93"/>
      <c r="C23" s="145"/>
      <c r="D23" s="146" t="s">
        <v>13</v>
      </c>
      <c r="E23" s="147"/>
      <c r="F23" s="147"/>
      <c r="G23" s="148"/>
      <c r="H23" s="149" t="s">
        <v>14</v>
      </c>
      <c r="I23" s="147"/>
      <c r="J23" s="147"/>
      <c r="K23" s="148"/>
      <c r="L23" s="150" t="s">
        <v>15</v>
      </c>
      <c r="M23" s="147"/>
      <c r="N23" s="147"/>
      <c r="O23" s="151"/>
      <c r="P23" s="42"/>
      <c r="Q23" s="42"/>
      <c r="R23" s="42"/>
      <c r="S23" s="42"/>
      <c r="T23" s="42"/>
      <c r="U23" s="42"/>
      <c r="V23" s="98"/>
      <c r="W23" s="101"/>
      <c r="X23" s="101"/>
      <c r="Y23" s="42"/>
      <c r="Z23" s="42"/>
    </row>
    <row r="24" ht="15.75" customHeight="1">
      <c r="A24" s="152" t="s">
        <v>97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51"/>
      <c r="P24" s="42"/>
      <c r="Q24" s="42"/>
      <c r="R24" s="42"/>
      <c r="S24" s="42"/>
      <c r="T24" s="42"/>
      <c r="U24" s="42"/>
      <c r="V24" s="98"/>
      <c r="W24" s="101"/>
      <c r="X24" s="101"/>
      <c r="Y24" s="42"/>
      <c r="Z24" s="42"/>
    </row>
    <row r="25" ht="264.75" customHeight="1">
      <c r="A25" s="153"/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3"/>
      <c r="P25" s="42"/>
      <c r="Q25" s="42"/>
      <c r="R25" s="42"/>
      <c r="S25" s="42"/>
      <c r="T25" s="42"/>
      <c r="U25" s="42"/>
      <c r="V25" s="98"/>
      <c r="W25" s="42"/>
      <c r="X25" s="42"/>
      <c r="Y25" s="42"/>
      <c r="Z25" s="42"/>
    </row>
    <row r="26" ht="15.0" customHeight="1">
      <c r="A26" s="155" t="s">
        <v>98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156"/>
      <c r="N26" s="157" t="s">
        <v>100</v>
      </c>
      <c r="O26" s="77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18.0" customHeight="1">
      <c r="A27" s="158" t="s">
        <v>101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5"/>
      <c r="N27" s="159">
        <v>46023.0</v>
      </c>
      <c r="O27" s="58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ht="18.0" customHeight="1">
      <c r="A28" s="158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5"/>
      <c r="N28" s="159">
        <v>46054.0</v>
      </c>
      <c r="O28" s="58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8.0" customHeight="1">
      <c r="A29" s="158" t="s">
        <v>101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5"/>
      <c r="N29" s="159">
        <v>46082.0</v>
      </c>
      <c r="O29" s="58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8.0" customHeight="1">
      <c r="A30" s="158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5"/>
      <c r="N30" s="159">
        <v>46113.0</v>
      </c>
      <c r="O30" s="58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8.0" customHeight="1">
      <c r="A31" s="158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5"/>
      <c r="N31" s="159">
        <v>46143.0</v>
      </c>
      <c r="O31" s="58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8.0" customHeight="1">
      <c r="A32" s="158" t="s">
        <v>101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5"/>
      <c r="N32" s="159">
        <v>46174.0</v>
      </c>
      <c r="O32" s="58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8.0" customHeight="1">
      <c r="A33" s="160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5"/>
      <c r="N33" s="159">
        <v>46204.0</v>
      </c>
      <c r="O33" s="58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8.0" customHeight="1">
      <c r="A34" s="16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5"/>
      <c r="N34" s="159">
        <v>46235.0</v>
      </c>
      <c r="O34" s="58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8.0" customHeight="1">
      <c r="A35" s="160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5"/>
      <c r="N35" s="159">
        <v>46266.0</v>
      </c>
      <c r="O35" s="58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8.0" customHeight="1">
      <c r="A36" s="16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5"/>
      <c r="N36" s="159">
        <v>46296.0</v>
      </c>
      <c r="O36" s="58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8.0" customHeight="1">
      <c r="A37" s="16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5"/>
      <c r="N37" s="159">
        <v>46327.0</v>
      </c>
      <c r="O37" s="58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8.0" customHeight="1">
      <c r="A38" s="160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5"/>
      <c r="N38" s="159">
        <v>46357.0</v>
      </c>
      <c r="O38" s="58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9.5" customHeight="1">
      <c r="A39" s="155" t="s">
        <v>102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156"/>
      <c r="N39" s="157" t="s">
        <v>100</v>
      </c>
      <c r="O39" s="77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2.75" customHeight="1">
      <c r="A40" s="16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5"/>
      <c r="N40" s="161"/>
      <c r="O40" s="58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2.75" customHeight="1">
      <c r="A41" s="162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5"/>
      <c r="N41" s="163"/>
      <c r="O41" s="69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6.0" customHeight="1">
      <c r="A42" s="164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165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2.75" customHeight="1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2.75" customHeight="1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61" t="s">
        <v>104</v>
      </c>
      <c r="R44" s="42"/>
      <c r="S44" s="42"/>
      <c r="T44" s="42"/>
      <c r="U44" s="42"/>
      <c r="V44" s="42"/>
      <c r="W44" s="42"/>
      <c r="X44" s="42"/>
      <c r="Y44" s="42"/>
      <c r="Z44" s="42"/>
    </row>
    <row r="45" ht="12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61" t="s">
        <v>81</v>
      </c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116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61" t="s">
        <v>105</v>
      </c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166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61" t="s">
        <v>106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61" t="s">
        <v>107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61" t="s">
        <v>108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61" t="s">
        <v>109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61" t="s">
        <v>110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61" t="s">
        <v>111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61" t="s">
        <v>112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61" t="s">
        <v>113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61" t="s">
        <v>114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61" t="s">
        <v>115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67">
        <v>0.14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167">
        <v>0.15</v>
      </c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4">
    <mergeCell ref="A16:B16"/>
    <mergeCell ref="A17:B17"/>
    <mergeCell ref="A18:A21"/>
    <mergeCell ref="A22:C23"/>
    <mergeCell ref="D22:G22"/>
    <mergeCell ref="H22:K22"/>
    <mergeCell ref="L22:O22"/>
    <mergeCell ref="L23:O23"/>
    <mergeCell ref="A24:O24"/>
    <mergeCell ref="A25:O25"/>
    <mergeCell ref="A26:M26"/>
    <mergeCell ref="N26:O26"/>
    <mergeCell ref="A27:M27"/>
    <mergeCell ref="N27:O27"/>
    <mergeCell ref="A28:M28"/>
    <mergeCell ref="N28:O28"/>
    <mergeCell ref="A29:M29"/>
    <mergeCell ref="N29:O29"/>
    <mergeCell ref="A30:M30"/>
    <mergeCell ref="N30:O30"/>
    <mergeCell ref="N31:O31"/>
    <mergeCell ref="A31:M31"/>
    <mergeCell ref="A32:M32"/>
    <mergeCell ref="N32:O32"/>
    <mergeCell ref="A33:M33"/>
    <mergeCell ref="N33:O33"/>
    <mergeCell ref="A34:M34"/>
    <mergeCell ref="N34:O34"/>
    <mergeCell ref="A38:M38"/>
    <mergeCell ref="A39:M39"/>
    <mergeCell ref="N39:O39"/>
    <mergeCell ref="A40:M40"/>
    <mergeCell ref="N40:O40"/>
    <mergeCell ref="A41:M41"/>
    <mergeCell ref="N41:O41"/>
    <mergeCell ref="A42:O42"/>
    <mergeCell ref="A35:M35"/>
    <mergeCell ref="N35:O35"/>
    <mergeCell ref="A36:M36"/>
    <mergeCell ref="N36:O36"/>
    <mergeCell ref="A37:M37"/>
    <mergeCell ref="N37:O37"/>
    <mergeCell ref="N38:O38"/>
    <mergeCell ref="A1:B2"/>
    <mergeCell ref="C1:O1"/>
    <mergeCell ref="C2:O2"/>
    <mergeCell ref="A3:E3"/>
    <mergeCell ref="F3:O3"/>
    <mergeCell ref="A4:E4"/>
    <mergeCell ref="F4:O4"/>
    <mergeCell ref="H7:H8"/>
    <mergeCell ref="I7:I8"/>
    <mergeCell ref="J7:K8"/>
    <mergeCell ref="L7:O7"/>
    <mergeCell ref="L8:M8"/>
    <mergeCell ref="N8:O8"/>
    <mergeCell ref="F7:G8"/>
    <mergeCell ref="F9:G9"/>
    <mergeCell ref="A5:E5"/>
    <mergeCell ref="F5:O5"/>
    <mergeCell ref="A6:E6"/>
    <mergeCell ref="G6:O6"/>
    <mergeCell ref="A7:D8"/>
    <mergeCell ref="E7:E8"/>
    <mergeCell ref="A9:D9"/>
    <mergeCell ref="J9:O9"/>
    <mergeCell ref="A10:O10"/>
    <mergeCell ref="A11:O11"/>
    <mergeCell ref="A12:O12"/>
    <mergeCell ref="A13:O13"/>
    <mergeCell ref="A14:B14"/>
    <mergeCell ref="A15:B15"/>
    <mergeCell ref="D23:G23"/>
    <mergeCell ref="H23:K23"/>
  </mergeCells>
  <dataValidations>
    <dataValidation type="list" allowBlank="1" showErrorMessage="1" sqref="C15">
      <formula1>$Q$58</formula1>
    </dataValidation>
    <dataValidation type="list" allowBlank="1" showErrorMessage="1" sqref="J9">
      <formula1>$Q$44:$Q$56</formula1>
    </dataValidation>
    <dataValidation type="list" allowBlank="1" showErrorMessage="1" sqref="C16">
      <formula1>$Q$59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3" width="18.43"/>
    <col customWidth="1" min="4" max="4" width="15.86"/>
    <col customWidth="1" min="5" max="5" width="19.71"/>
    <col customWidth="1" min="6" max="6" width="17.57"/>
    <col customWidth="1" min="7" max="7" width="19.71"/>
    <col customWidth="1" min="8" max="8" width="16.86"/>
    <col customWidth="1" min="9" max="9" width="18.29"/>
    <col customWidth="1" min="10" max="10" width="19.57"/>
    <col customWidth="1" min="11" max="11" width="16.86"/>
    <col customWidth="1" min="12" max="12" width="18.0"/>
    <col customWidth="1" min="13" max="14" width="18.43"/>
    <col customWidth="1" min="15" max="15" width="20.0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27.0" customHeight="1">
      <c r="A1" s="39"/>
      <c r="B1" s="2"/>
      <c r="C1" s="41" t="s">
        <v>39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27.75" customHeight="1">
      <c r="A2" s="6"/>
      <c r="B2" s="7"/>
      <c r="C2" s="44" t="s">
        <v>40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3.5" customHeight="1">
      <c r="A3" s="48" t="s">
        <v>46</v>
      </c>
      <c r="B3" s="46"/>
      <c r="C3" s="46"/>
      <c r="D3" s="46"/>
      <c r="E3" s="47"/>
      <c r="F3" s="50" t="str">
        <f>'SET-G. Portafolio'!J3</f>
        <v>GESTIÓN DE PORTAFOLIO</v>
      </c>
      <c r="G3" s="46"/>
      <c r="H3" s="46"/>
      <c r="I3" s="46"/>
      <c r="J3" s="46"/>
      <c r="K3" s="46"/>
      <c r="L3" s="46"/>
      <c r="M3" s="46"/>
      <c r="N3" s="46"/>
      <c r="O3" s="5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5.75" customHeight="1">
      <c r="A4" s="52" t="s">
        <v>4</v>
      </c>
      <c r="B4" s="4"/>
      <c r="C4" s="4"/>
      <c r="D4" s="4"/>
      <c r="E4" s="5"/>
      <c r="F4" s="54" t="str">
        <f>'SET-G. Portafolio'!$B7</f>
        <v>Cumplimiento de presupuesto</v>
      </c>
      <c r="G4" s="4"/>
      <c r="H4" s="4"/>
      <c r="I4" s="4"/>
      <c r="J4" s="4"/>
      <c r="K4" s="4"/>
      <c r="L4" s="4"/>
      <c r="M4" s="4"/>
      <c r="N4" s="4"/>
      <c r="O4" s="58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5.75" customHeight="1">
      <c r="A5" s="52" t="s">
        <v>49</v>
      </c>
      <c r="B5" s="4"/>
      <c r="C5" s="4"/>
      <c r="D5" s="4"/>
      <c r="E5" s="5"/>
      <c r="F5" s="62" t="str">
        <f>'SET-G. Portafolio'!F7</f>
        <v>Eficiencia </v>
      </c>
      <c r="G5" s="4"/>
      <c r="H5" s="4"/>
      <c r="I5" s="4"/>
      <c r="J5" s="4"/>
      <c r="K5" s="4"/>
      <c r="L5" s="4"/>
      <c r="M5" s="4"/>
      <c r="N5" s="4"/>
      <c r="O5" s="58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7.25" customHeight="1">
      <c r="A6" s="63" t="s">
        <v>57</v>
      </c>
      <c r="B6" s="64"/>
      <c r="C6" s="64"/>
      <c r="D6" s="64"/>
      <c r="E6" s="65"/>
      <c r="F6" s="66" t="s">
        <v>63</v>
      </c>
      <c r="G6" s="68" t="str">
        <f>'SET-G. Portafolio'!A7</f>
        <v>IN02</v>
      </c>
      <c r="H6" s="64"/>
      <c r="I6" s="64"/>
      <c r="J6" s="64"/>
      <c r="K6" s="64"/>
      <c r="L6" s="64"/>
      <c r="M6" s="64"/>
      <c r="N6" s="64"/>
      <c r="O6" s="69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2.75" customHeight="1">
      <c r="A7" s="70" t="s">
        <v>71</v>
      </c>
      <c r="B7" s="71"/>
      <c r="C7" s="71"/>
      <c r="D7" s="72"/>
      <c r="E7" s="73" t="s">
        <v>72</v>
      </c>
      <c r="F7" s="74" t="s">
        <v>73</v>
      </c>
      <c r="G7" s="72"/>
      <c r="H7" s="73" t="s">
        <v>74</v>
      </c>
      <c r="I7" s="73" t="s">
        <v>75</v>
      </c>
      <c r="J7" s="74" t="s">
        <v>76</v>
      </c>
      <c r="K7" s="72"/>
      <c r="L7" s="75" t="s">
        <v>77</v>
      </c>
      <c r="M7" s="76"/>
      <c r="N7" s="76"/>
      <c r="O7" s="77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46.5" customHeight="1">
      <c r="A8" s="78"/>
      <c r="B8" s="79"/>
      <c r="C8" s="79"/>
      <c r="D8" s="7"/>
      <c r="E8" s="80"/>
      <c r="F8" s="6"/>
      <c r="G8" s="7"/>
      <c r="H8" s="80"/>
      <c r="I8" s="80"/>
      <c r="J8" s="6"/>
      <c r="K8" s="7"/>
      <c r="L8" s="81" t="s">
        <v>78</v>
      </c>
      <c r="M8" s="5"/>
      <c r="N8" s="81" t="s">
        <v>79</v>
      </c>
      <c r="O8" s="58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48.75" customHeight="1">
      <c r="A9" s="82" t="str">
        <f>'SET-G. Portafolio'!$C7</f>
        <v>Verificar la ejecución del prepuesto programado en el plan de Compras de la Entidad en lo atinente al cumplimiento de la ejecucion del presupuesto programado para la vigencia fiscal .</v>
      </c>
      <c r="B9" s="64"/>
      <c r="C9" s="64"/>
      <c r="D9" s="65"/>
      <c r="E9" s="83" t="s">
        <v>80</v>
      </c>
      <c r="F9" s="84" t="str">
        <f>'SET-G. Portafolio'!$D7</f>
        <v>Ventas   reales en pesos / ventas presupuestadas en pesos *100</v>
      </c>
      <c r="G9" s="65"/>
      <c r="H9" s="85">
        <f>$C16</f>
        <v>1</v>
      </c>
      <c r="I9" s="86" t="str">
        <f>'SET-G. Portafolio'!$E7</f>
        <v>Trimestral</v>
      </c>
      <c r="J9" s="87" t="s">
        <v>81</v>
      </c>
      <c r="K9" s="64"/>
      <c r="L9" s="64"/>
      <c r="M9" s="64"/>
      <c r="N9" s="64"/>
      <c r="O9" s="69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13.5" customHeight="1">
      <c r="A10" s="88" t="s">
        <v>82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90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35.25" customHeight="1">
      <c r="A11" s="91" t="s">
        <v>83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4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5.0" customHeight="1">
      <c r="A12" s="95" t="s">
        <v>84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7"/>
      <c r="P12" s="42"/>
      <c r="Q12" s="42"/>
      <c r="R12" s="42"/>
      <c r="S12" s="42"/>
      <c r="T12" s="42"/>
      <c r="U12" s="42"/>
      <c r="V12" s="98"/>
      <c r="W12" s="99"/>
      <c r="X12" s="99"/>
      <c r="Y12" s="42"/>
      <c r="Z12" s="42"/>
    </row>
    <row r="13" ht="16.5" customHeight="1">
      <c r="A13" s="100" t="s">
        <v>85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7"/>
      <c r="P13" s="42"/>
      <c r="Q13" s="42"/>
      <c r="R13" s="42"/>
      <c r="S13" s="42"/>
      <c r="T13" s="42"/>
      <c r="U13" s="42"/>
      <c r="V13" s="98"/>
      <c r="W13" s="101"/>
      <c r="X13" s="101"/>
      <c r="Y13" s="42"/>
      <c r="Z13" s="42"/>
    </row>
    <row r="14" ht="16.5" customHeight="1">
      <c r="A14" s="102" t="s">
        <v>86</v>
      </c>
      <c r="B14" s="5"/>
      <c r="C14" s="103" t="s">
        <v>17</v>
      </c>
      <c r="D14" s="103" t="s">
        <v>18</v>
      </c>
      <c r="E14" s="103" t="s">
        <v>19</v>
      </c>
      <c r="F14" s="103" t="s">
        <v>20</v>
      </c>
      <c r="G14" s="103" t="s">
        <v>21</v>
      </c>
      <c r="H14" s="103" t="s">
        <v>22</v>
      </c>
      <c r="I14" s="103" t="s">
        <v>23</v>
      </c>
      <c r="J14" s="103" t="s">
        <v>24</v>
      </c>
      <c r="K14" s="103" t="s">
        <v>25</v>
      </c>
      <c r="L14" s="103" t="s">
        <v>26</v>
      </c>
      <c r="M14" s="103" t="s">
        <v>27</v>
      </c>
      <c r="N14" s="103" t="s">
        <v>28</v>
      </c>
      <c r="O14" s="104" t="s">
        <v>87</v>
      </c>
      <c r="P14" s="42"/>
      <c r="Q14" s="42"/>
      <c r="R14" s="42"/>
      <c r="S14" s="42"/>
      <c r="T14" s="42"/>
      <c r="U14" s="42"/>
      <c r="V14" s="98"/>
      <c r="W14" s="101"/>
      <c r="X14" s="101"/>
      <c r="Y14" s="42"/>
      <c r="Z14" s="42"/>
    </row>
    <row r="15" ht="16.5" customHeight="1">
      <c r="A15" s="52" t="s">
        <v>10</v>
      </c>
      <c r="B15" s="5"/>
      <c r="C15" s="105">
        <v>0.98</v>
      </c>
      <c r="D15" s="107">
        <f t="shared" ref="D15:O15" si="1">$C$15</f>
        <v>0.98</v>
      </c>
      <c r="E15" s="107">
        <f t="shared" si="1"/>
        <v>0.98</v>
      </c>
      <c r="F15" s="107">
        <f t="shared" si="1"/>
        <v>0.98</v>
      </c>
      <c r="G15" s="107">
        <f t="shared" si="1"/>
        <v>0.98</v>
      </c>
      <c r="H15" s="107">
        <f t="shared" si="1"/>
        <v>0.98</v>
      </c>
      <c r="I15" s="107">
        <f t="shared" si="1"/>
        <v>0.98</v>
      </c>
      <c r="J15" s="107">
        <f t="shared" si="1"/>
        <v>0.98</v>
      </c>
      <c r="K15" s="107">
        <f t="shared" si="1"/>
        <v>0.98</v>
      </c>
      <c r="L15" s="107">
        <f t="shared" si="1"/>
        <v>0.98</v>
      </c>
      <c r="M15" s="107">
        <f t="shared" si="1"/>
        <v>0.98</v>
      </c>
      <c r="N15" s="107">
        <f t="shared" si="1"/>
        <v>0.98</v>
      </c>
      <c r="O15" s="110">
        <f t="shared" si="1"/>
        <v>0.98</v>
      </c>
      <c r="P15" s="42"/>
      <c r="Q15" s="42"/>
      <c r="R15" s="42"/>
      <c r="S15" s="42"/>
      <c r="T15" s="42"/>
      <c r="U15" s="42"/>
      <c r="V15" s="98"/>
      <c r="W15" s="101"/>
      <c r="X15" s="101"/>
      <c r="Y15" s="42"/>
      <c r="Z15" s="42"/>
    </row>
    <row r="16" ht="17.25" customHeight="1">
      <c r="A16" s="52" t="s">
        <v>88</v>
      </c>
      <c r="B16" s="5"/>
      <c r="C16" s="105">
        <v>1.0</v>
      </c>
      <c r="D16" s="107">
        <f t="shared" ref="D16:O16" si="2">$C$16</f>
        <v>1</v>
      </c>
      <c r="E16" s="107">
        <f t="shared" si="2"/>
        <v>1</v>
      </c>
      <c r="F16" s="107">
        <f t="shared" si="2"/>
        <v>1</v>
      </c>
      <c r="G16" s="107">
        <f t="shared" si="2"/>
        <v>1</v>
      </c>
      <c r="H16" s="107">
        <f t="shared" si="2"/>
        <v>1</v>
      </c>
      <c r="I16" s="107">
        <f t="shared" si="2"/>
        <v>1</v>
      </c>
      <c r="J16" s="107">
        <f t="shared" si="2"/>
        <v>1</v>
      </c>
      <c r="K16" s="107">
        <f t="shared" si="2"/>
        <v>1</v>
      </c>
      <c r="L16" s="107">
        <f t="shared" si="2"/>
        <v>1</v>
      </c>
      <c r="M16" s="107">
        <f t="shared" si="2"/>
        <v>1</v>
      </c>
      <c r="N16" s="107">
        <f t="shared" si="2"/>
        <v>1</v>
      </c>
      <c r="O16" s="110">
        <f t="shared" si="2"/>
        <v>1</v>
      </c>
      <c r="P16" s="42"/>
      <c r="Q16" s="42"/>
      <c r="R16" s="42"/>
      <c r="S16" s="42"/>
      <c r="T16" s="42"/>
      <c r="U16" s="42"/>
      <c r="V16" s="98"/>
      <c r="W16" s="101"/>
      <c r="X16" s="101"/>
      <c r="Y16" s="42"/>
      <c r="Z16" s="42"/>
    </row>
    <row r="17" ht="17.25" customHeight="1">
      <c r="A17" s="111" t="s">
        <v>89</v>
      </c>
      <c r="B17" s="5"/>
      <c r="C17" s="112">
        <f t="shared" ref="C17:O17" si="3">IF((C19),C18/C19,"-")</f>
        <v>0.8529705743</v>
      </c>
      <c r="D17" s="112" t="str">
        <f t="shared" si="3"/>
        <v>-</v>
      </c>
      <c r="E17" s="112">
        <f t="shared" si="3"/>
        <v>0.8916616904</v>
      </c>
      <c r="F17" s="112" t="str">
        <f t="shared" si="3"/>
        <v>-</v>
      </c>
      <c r="G17" s="112" t="str">
        <f t="shared" si="3"/>
        <v>-</v>
      </c>
      <c r="H17" s="112">
        <f t="shared" si="3"/>
        <v>0.870084697</v>
      </c>
      <c r="I17" s="112" t="str">
        <f t="shared" si="3"/>
        <v>-</v>
      </c>
      <c r="J17" s="112" t="str">
        <f t="shared" si="3"/>
        <v>-</v>
      </c>
      <c r="K17" s="112" t="str">
        <f t="shared" si="3"/>
        <v>-</v>
      </c>
      <c r="L17" s="112" t="str">
        <f t="shared" si="3"/>
        <v>-</v>
      </c>
      <c r="M17" s="112" t="str">
        <f t="shared" si="3"/>
        <v>-</v>
      </c>
      <c r="N17" s="112" t="str">
        <f t="shared" si="3"/>
        <v>-</v>
      </c>
      <c r="O17" s="113">
        <f t="shared" si="3"/>
        <v>0.8739779425</v>
      </c>
      <c r="P17" s="42"/>
      <c r="Q17" s="42"/>
      <c r="R17" s="42"/>
      <c r="S17" s="42"/>
      <c r="T17" s="42"/>
      <c r="U17" s="42"/>
      <c r="V17" s="98"/>
      <c r="W17" s="101"/>
      <c r="X17" s="101"/>
      <c r="Y17" s="42"/>
      <c r="Z17" s="42"/>
    </row>
    <row r="18" ht="17.25" customHeight="1">
      <c r="A18" s="114" t="s">
        <v>90</v>
      </c>
      <c r="B18" s="117" t="s">
        <v>92</v>
      </c>
      <c r="C18" s="116">
        <v>1.15368425E8</v>
      </c>
      <c r="D18" s="116"/>
      <c r="E18" s="120">
        <v>1.87563247E8</v>
      </c>
      <c r="F18" s="121"/>
      <c r="G18" s="121"/>
      <c r="H18" s="116">
        <v>1.96325784E8</v>
      </c>
      <c r="I18" s="121"/>
      <c r="J18" s="121"/>
      <c r="K18" s="116"/>
      <c r="L18" s="116"/>
      <c r="M18" s="116"/>
      <c r="N18" s="116"/>
      <c r="O18" s="124">
        <f t="shared" ref="O18:O19" si="4">SUM(C18:N18)</f>
        <v>499257456</v>
      </c>
      <c r="P18" s="42"/>
      <c r="Q18" s="42"/>
      <c r="R18" s="42"/>
      <c r="S18" s="42"/>
      <c r="T18" s="42"/>
      <c r="U18" s="42"/>
      <c r="V18" s="98"/>
      <c r="W18" s="101"/>
      <c r="X18" s="101"/>
      <c r="Y18" s="42"/>
      <c r="Z18" s="42"/>
    </row>
    <row r="19" ht="15.75" customHeight="1">
      <c r="A19" s="123"/>
      <c r="B19" s="117" t="s">
        <v>94</v>
      </c>
      <c r="C19" s="126">
        <v>1.35254871E8</v>
      </c>
      <c r="D19" s="126"/>
      <c r="E19" s="118">
        <v>2.10352479E8</v>
      </c>
      <c r="F19" s="126"/>
      <c r="G19" s="126"/>
      <c r="H19" s="126">
        <v>2.25639854E8</v>
      </c>
      <c r="I19" s="126"/>
      <c r="J19" s="126"/>
      <c r="K19" s="126"/>
      <c r="L19" s="126"/>
      <c r="M19" s="126"/>
      <c r="N19" s="126"/>
      <c r="O19" s="128">
        <f t="shared" si="4"/>
        <v>571247204</v>
      </c>
      <c r="P19" s="42"/>
      <c r="Q19" s="42"/>
      <c r="R19" s="42"/>
      <c r="S19" s="42"/>
      <c r="T19" s="42"/>
      <c r="U19" s="42"/>
      <c r="V19" s="98"/>
      <c r="W19" s="101"/>
      <c r="X19" s="101"/>
      <c r="Y19" s="42"/>
      <c r="Z19" s="42"/>
    </row>
    <row r="20" ht="15.0" customHeight="1">
      <c r="A20" s="123"/>
      <c r="B20" s="131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34"/>
      <c r="P20" s="42"/>
      <c r="Q20" s="42"/>
      <c r="R20" s="42"/>
      <c r="S20" s="42"/>
      <c r="T20" s="42"/>
      <c r="U20" s="42"/>
      <c r="V20" s="98"/>
      <c r="W20" s="101"/>
      <c r="X20" s="101"/>
      <c r="Y20" s="42"/>
      <c r="Z20" s="42"/>
    </row>
    <row r="21" ht="12.75" customHeight="1">
      <c r="A21" s="133"/>
      <c r="B21" s="137" t="s">
        <v>95</v>
      </c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8"/>
      <c r="P21" s="42"/>
      <c r="Q21" s="42"/>
      <c r="R21" s="42"/>
      <c r="S21" s="42"/>
      <c r="T21" s="42"/>
      <c r="U21" s="42"/>
      <c r="V21" s="98"/>
      <c r="W21" s="101"/>
      <c r="X21" s="101"/>
      <c r="Y21" s="42"/>
      <c r="Z21" s="42"/>
    </row>
    <row r="22" ht="33.0" customHeight="1">
      <c r="A22" s="139" t="s">
        <v>96</v>
      </c>
      <c r="B22" s="71"/>
      <c r="C22" s="72"/>
      <c r="D22" s="142" t="str">
        <f>'SET-G. Portafolio'!$G7</f>
        <v>Entre 80% y 100%</v>
      </c>
      <c r="E22" s="141"/>
      <c r="F22" s="141"/>
      <c r="G22" s="143"/>
      <c r="H22" s="142" t="str">
        <f>'SET-G. Portafolio'!$H7</f>
        <v>Entre 60% y 79%</v>
      </c>
      <c r="I22" s="141"/>
      <c r="J22" s="141"/>
      <c r="K22" s="143"/>
      <c r="L22" s="142" t="str">
        <f>'SET-G. Portafolio'!$I7</f>
        <v>Menor al 59%</v>
      </c>
      <c r="M22" s="141"/>
      <c r="N22" s="141"/>
      <c r="O22" s="143"/>
      <c r="P22" s="42"/>
      <c r="Q22" s="42"/>
      <c r="R22" s="42"/>
      <c r="S22" s="42"/>
      <c r="T22" s="42"/>
      <c r="U22" s="42"/>
      <c r="V22" s="98"/>
      <c r="W22" s="101"/>
      <c r="X22" s="101"/>
      <c r="Y22" s="42"/>
      <c r="Z22" s="42"/>
    </row>
    <row r="23" ht="33.0" customHeight="1">
      <c r="A23" s="144"/>
      <c r="B23" s="93"/>
      <c r="C23" s="145"/>
      <c r="D23" s="146" t="s">
        <v>13</v>
      </c>
      <c r="E23" s="147"/>
      <c r="F23" s="147"/>
      <c r="G23" s="148"/>
      <c r="H23" s="149" t="s">
        <v>14</v>
      </c>
      <c r="I23" s="147"/>
      <c r="J23" s="147"/>
      <c r="K23" s="148"/>
      <c r="L23" s="150" t="s">
        <v>15</v>
      </c>
      <c r="M23" s="147"/>
      <c r="N23" s="147"/>
      <c r="O23" s="151"/>
      <c r="P23" s="42"/>
      <c r="Q23" s="42"/>
      <c r="R23" s="42"/>
      <c r="S23" s="42"/>
      <c r="T23" s="42"/>
      <c r="U23" s="42"/>
      <c r="V23" s="98"/>
      <c r="W23" s="101"/>
      <c r="X23" s="101"/>
      <c r="Y23" s="42"/>
      <c r="Z23" s="42"/>
    </row>
    <row r="24" ht="15.75" customHeight="1">
      <c r="A24" s="152" t="s">
        <v>97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51"/>
      <c r="P24" s="42"/>
      <c r="Q24" s="42"/>
      <c r="R24" s="42"/>
      <c r="S24" s="42"/>
      <c r="T24" s="42"/>
      <c r="U24" s="42"/>
      <c r="V24" s="98"/>
      <c r="W24" s="101"/>
      <c r="X24" s="101"/>
      <c r="Y24" s="42"/>
      <c r="Z24" s="42"/>
    </row>
    <row r="25" ht="264.75" customHeight="1">
      <c r="A25" s="154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90"/>
      <c r="P25" s="42"/>
      <c r="Q25" s="42"/>
      <c r="R25" s="42"/>
      <c r="S25" s="42"/>
      <c r="T25" s="42"/>
      <c r="U25" s="42"/>
      <c r="V25" s="98"/>
      <c r="W25" s="42"/>
      <c r="X25" s="42"/>
      <c r="Y25" s="42"/>
      <c r="Z25" s="42"/>
    </row>
    <row r="26" ht="15.0" customHeight="1">
      <c r="A26" s="155" t="s">
        <v>99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156"/>
      <c r="N26" s="157" t="s">
        <v>100</v>
      </c>
      <c r="O26" s="77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18.0" customHeight="1">
      <c r="A27" s="158" t="s">
        <v>101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5"/>
      <c r="N27" s="159">
        <v>46023.0</v>
      </c>
      <c r="O27" s="58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ht="18.0" customHeight="1">
      <c r="A28" s="158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5"/>
      <c r="N28" s="159">
        <v>46054.0</v>
      </c>
      <c r="O28" s="58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8.0" customHeight="1">
      <c r="A29" s="158" t="s">
        <v>101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5"/>
      <c r="N29" s="159">
        <v>46082.0</v>
      </c>
      <c r="O29" s="58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8.0" customHeight="1">
      <c r="A30" s="158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5"/>
      <c r="N30" s="159">
        <v>46113.0</v>
      </c>
      <c r="O30" s="58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8.0" customHeight="1">
      <c r="A31" s="158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5"/>
      <c r="N31" s="159">
        <v>46143.0</v>
      </c>
      <c r="O31" s="58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8.0" customHeight="1">
      <c r="A32" s="158" t="s">
        <v>101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5"/>
      <c r="N32" s="159">
        <v>46174.0</v>
      </c>
      <c r="O32" s="58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8.0" customHeight="1">
      <c r="A33" s="158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5"/>
      <c r="N33" s="159">
        <v>46204.0</v>
      </c>
      <c r="O33" s="58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8.0" customHeight="1">
      <c r="A34" s="16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5"/>
      <c r="N34" s="159">
        <v>46235.0</v>
      </c>
      <c r="O34" s="58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8.0" customHeight="1">
      <c r="A35" s="160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5"/>
      <c r="N35" s="159">
        <v>46266.0</v>
      </c>
      <c r="O35" s="58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8.0" customHeight="1">
      <c r="A36" s="16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5"/>
      <c r="N36" s="159">
        <v>46296.0</v>
      </c>
      <c r="O36" s="58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8.0" customHeight="1">
      <c r="A37" s="16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5"/>
      <c r="N37" s="159">
        <v>46327.0</v>
      </c>
      <c r="O37" s="58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8.0" customHeight="1">
      <c r="A38" s="160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5"/>
      <c r="N38" s="159">
        <v>46357.0</v>
      </c>
      <c r="O38" s="58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0" customHeight="1">
      <c r="A39" s="155" t="s">
        <v>103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156"/>
      <c r="N39" s="157" t="s">
        <v>100</v>
      </c>
      <c r="O39" s="77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24.0" customHeight="1">
      <c r="A40" s="16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5"/>
      <c r="N40" s="161"/>
      <c r="O40" s="58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22.5" customHeight="1">
      <c r="A41" s="162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5"/>
      <c r="N41" s="163"/>
      <c r="O41" s="69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6.0" customHeight="1">
      <c r="A42" s="164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165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2.75" customHeight="1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2.75" customHeight="1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61" t="s">
        <v>104</v>
      </c>
      <c r="R44" s="42"/>
      <c r="S44" s="42"/>
      <c r="T44" s="42"/>
      <c r="U44" s="42"/>
      <c r="V44" s="42"/>
      <c r="W44" s="42"/>
      <c r="X44" s="42"/>
      <c r="Y44" s="42"/>
      <c r="Z44" s="42"/>
    </row>
    <row r="45" ht="12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61" t="s">
        <v>81</v>
      </c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61" t="s">
        <v>105</v>
      </c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61" t="s">
        <v>106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61" t="s">
        <v>107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61" t="s">
        <v>108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61" t="s">
        <v>109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61" t="s">
        <v>110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61" t="s">
        <v>111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61" t="s">
        <v>112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61" t="s">
        <v>113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61" t="s">
        <v>114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61" t="s">
        <v>115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06">
        <v>0.98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106">
        <v>1.0</v>
      </c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4">
    <mergeCell ref="A16:B16"/>
    <mergeCell ref="A17:B17"/>
    <mergeCell ref="A18:A21"/>
    <mergeCell ref="A22:C23"/>
    <mergeCell ref="D22:G22"/>
    <mergeCell ref="H22:K22"/>
    <mergeCell ref="L22:O22"/>
    <mergeCell ref="L23:O23"/>
    <mergeCell ref="A24:O24"/>
    <mergeCell ref="A25:O25"/>
    <mergeCell ref="A26:M26"/>
    <mergeCell ref="N26:O26"/>
    <mergeCell ref="A27:M27"/>
    <mergeCell ref="N27:O27"/>
    <mergeCell ref="A28:M28"/>
    <mergeCell ref="N28:O28"/>
    <mergeCell ref="A29:M29"/>
    <mergeCell ref="N29:O29"/>
    <mergeCell ref="A30:M30"/>
    <mergeCell ref="N30:O30"/>
    <mergeCell ref="N31:O31"/>
    <mergeCell ref="A31:M31"/>
    <mergeCell ref="A32:M32"/>
    <mergeCell ref="N32:O32"/>
    <mergeCell ref="A33:M33"/>
    <mergeCell ref="N33:O33"/>
    <mergeCell ref="A34:M34"/>
    <mergeCell ref="N34:O34"/>
    <mergeCell ref="A38:M38"/>
    <mergeCell ref="A39:M39"/>
    <mergeCell ref="N39:O39"/>
    <mergeCell ref="A40:M40"/>
    <mergeCell ref="N40:O40"/>
    <mergeCell ref="A41:M41"/>
    <mergeCell ref="N41:O41"/>
    <mergeCell ref="A42:O42"/>
    <mergeCell ref="A35:M35"/>
    <mergeCell ref="N35:O35"/>
    <mergeCell ref="A36:M36"/>
    <mergeCell ref="N36:O36"/>
    <mergeCell ref="A37:M37"/>
    <mergeCell ref="N37:O37"/>
    <mergeCell ref="N38:O38"/>
    <mergeCell ref="A1:B2"/>
    <mergeCell ref="C1:O1"/>
    <mergeCell ref="C2:O2"/>
    <mergeCell ref="A3:E3"/>
    <mergeCell ref="F3:O3"/>
    <mergeCell ref="A4:E4"/>
    <mergeCell ref="F4:O4"/>
    <mergeCell ref="H7:H8"/>
    <mergeCell ref="I7:I8"/>
    <mergeCell ref="J7:K8"/>
    <mergeCell ref="L7:O7"/>
    <mergeCell ref="L8:M8"/>
    <mergeCell ref="N8:O8"/>
    <mergeCell ref="F7:G8"/>
    <mergeCell ref="F9:G9"/>
    <mergeCell ref="A5:E5"/>
    <mergeCell ref="F5:O5"/>
    <mergeCell ref="A6:E6"/>
    <mergeCell ref="G6:O6"/>
    <mergeCell ref="A7:D8"/>
    <mergeCell ref="E7:E8"/>
    <mergeCell ref="A9:D9"/>
    <mergeCell ref="J9:O9"/>
    <mergeCell ref="A10:O10"/>
    <mergeCell ref="A11:O11"/>
    <mergeCell ref="A12:O12"/>
    <mergeCell ref="A13:O13"/>
    <mergeCell ref="A14:B14"/>
    <mergeCell ref="A15:B15"/>
    <mergeCell ref="D23:G23"/>
    <mergeCell ref="H23:K23"/>
  </mergeCells>
  <dataValidations>
    <dataValidation type="list" allowBlank="1" showErrorMessage="1" sqref="C15">
      <formula1>$Q$58</formula1>
    </dataValidation>
    <dataValidation type="list" allowBlank="1" showErrorMessage="1" sqref="J9">
      <formula1>$Q$44:$Q$56</formula1>
    </dataValidation>
    <dataValidation type="list" allowBlank="1" showErrorMessage="1" sqref="C16">
      <formula1>$Q$59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